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50" activeTab="0"/>
  </bookViews>
  <sheets>
    <sheet name="到户到人类统计表" sheetId="3" r:id="rId1"/>
    <sheet name="保障类统计表" sheetId="2" r:id="rId2"/>
  </sheets>
  <definedNames>
    <definedName name="_xlnm.Print_Area" localSheetId="1">'保障类统计表'!$A$1:$AE$593</definedName>
    <definedName name="_xlnm.Print_Titles" localSheetId="1">'保障类统计表'!$1:$8</definedName>
  </definedNames>
  <calcPr calcId="144525"/>
</workbook>
</file>

<file path=xl/sharedStrings.xml><?xml version="1.0" encoding="utf-8"?>
<sst xmlns="http://schemas.openxmlformats.org/spreadsheetml/2006/main" count="4986" uniqueCount="1646">
  <si>
    <t>附表1</t>
  </si>
  <si>
    <t>河南省周口市淮阳县2018年度脱贫攻坚项目库精准到户、到人项目汇总表</t>
  </si>
  <si>
    <t xml:space="preserve"> </t>
  </si>
  <si>
    <t>单位：万元</t>
  </si>
  <si>
    <t>项目分类</t>
  </si>
  <si>
    <t>项目名称(包含实施地点）</t>
  </si>
  <si>
    <t>单位</t>
  </si>
  <si>
    <t>建设规模</t>
  </si>
  <si>
    <t>补助标准</t>
  </si>
  <si>
    <t>时间进度</t>
  </si>
  <si>
    <t>建设性质</t>
  </si>
  <si>
    <t>投资合计</t>
  </si>
  <si>
    <t>资金筹措</t>
  </si>
  <si>
    <t>备注</t>
  </si>
  <si>
    <t>政府性投入</t>
  </si>
  <si>
    <t>其他资金</t>
  </si>
  <si>
    <t>绩效目标</t>
  </si>
  <si>
    <t>责任部门</t>
  </si>
  <si>
    <t>扶贫项目类别（责任部门为扶贫办的填报</t>
  </si>
  <si>
    <t>政府性投入合计</t>
  </si>
  <si>
    <t>纳入整合行业资金</t>
  </si>
  <si>
    <t>扶贫资金</t>
  </si>
  <si>
    <t>小计</t>
  </si>
  <si>
    <t>中央和省级</t>
  </si>
  <si>
    <t>市</t>
  </si>
  <si>
    <t>县</t>
  </si>
  <si>
    <t>合计</t>
  </si>
  <si>
    <t>信贷资金</t>
  </si>
  <si>
    <t>业主投资</t>
  </si>
  <si>
    <t>农户自筹</t>
  </si>
  <si>
    <t>社会捐赠</t>
  </si>
  <si>
    <t>其他</t>
  </si>
  <si>
    <t>受益贫困村</t>
  </si>
  <si>
    <t>受益贫困人口</t>
  </si>
  <si>
    <t>财政预算资金</t>
  </si>
  <si>
    <t>地方政府债券</t>
  </si>
  <si>
    <t>专项建设资金</t>
  </si>
  <si>
    <t>政策性收益</t>
  </si>
  <si>
    <t>融资资金</t>
  </si>
  <si>
    <t>一、转移就业</t>
  </si>
  <si>
    <t>（一）贫困家庭劳动力免费培训</t>
  </si>
  <si>
    <t>1.1.1</t>
  </si>
  <si>
    <t>雨露计划劳动力免费培训</t>
  </si>
  <si>
    <t>人</t>
  </si>
  <si>
    <t>600/人</t>
  </si>
  <si>
    <t>2018.1-2018.12</t>
  </si>
  <si>
    <t>培训</t>
  </si>
  <si>
    <t>扶贫办</t>
  </si>
  <si>
    <t>1.1.2</t>
  </si>
  <si>
    <t>安岭</t>
  </si>
  <si>
    <t>800/人</t>
  </si>
  <si>
    <t>县人社局</t>
  </si>
  <si>
    <t>1.1.3</t>
  </si>
  <si>
    <t>白楼</t>
  </si>
  <si>
    <t>1.1.4</t>
  </si>
  <si>
    <t>曹河</t>
  </si>
  <si>
    <t>1.1.5</t>
  </si>
  <si>
    <t>城关镇</t>
  </si>
  <si>
    <t>1.1.6</t>
  </si>
  <si>
    <t>大连</t>
  </si>
  <si>
    <t>1.1.7</t>
  </si>
  <si>
    <t>豆门</t>
  </si>
  <si>
    <t>1.1.8</t>
  </si>
  <si>
    <t>冯塘</t>
  </si>
  <si>
    <t>1.1.9</t>
  </si>
  <si>
    <t>葛店</t>
  </si>
  <si>
    <t>1.1.10</t>
  </si>
  <si>
    <t>黄集</t>
  </si>
  <si>
    <t>1.1.11</t>
  </si>
  <si>
    <t>临蔡</t>
  </si>
  <si>
    <t>1.1.12</t>
  </si>
  <si>
    <t>刘振屯</t>
  </si>
  <si>
    <t>1.1.13</t>
  </si>
  <si>
    <t>鲁台</t>
  </si>
  <si>
    <t>1.1.14</t>
  </si>
  <si>
    <t>齐老</t>
  </si>
  <si>
    <t>1.1.15</t>
  </si>
  <si>
    <t>四通镇</t>
  </si>
  <si>
    <t>1.1.16</t>
  </si>
  <si>
    <t>王店</t>
  </si>
  <si>
    <t>1.1.17</t>
  </si>
  <si>
    <t>新站</t>
  </si>
  <si>
    <t>1.1.18</t>
  </si>
  <si>
    <t>郑集</t>
  </si>
  <si>
    <t>（二）贫困家庭子女职业教育</t>
  </si>
  <si>
    <t>1.2.1</t>
  </si>
  <si>
    <t>雨露计划中高等职业教育</t>
  </si>
  <si>
    <t>1000/人</t>
  </si>
  <si>
    <t>雨露计划职业教育培训</t>
  </si>
  <si>
    <t>1.2.2</t>
  </si>
  <si>
    <t>雨露计划短期技能培训</t>
  </si>
  <si>
    <t>2000/人</t>
  </si>
  <si>
    <t>（三）贫困家庭劳动力自主创业扶持</t>
  </si>
  <si>
    <t>（四）扶持贫困县农民工创业园区</t>
  </si>
  <si>
    <t>（五）创业担保贷款扶持</t>
  </si>
  <si>
    <t>1.5.1</t>
  </si>
  <si>
    <t>金融扶贫风险补偿金</t>
  </si>
  <si>
    <t>万元</t>
  </si>
  <si>
    <t>5000万元</t>
  </si>
  <si>
    <t>金融扶贫</t>
  </si>
  <si>
    <t>二、产业扶持</t>
  </si>
  <si>
    <t>（一）特色农产品产业</t>
  </si>
  <si>
    <t>2.1.1</t>
  </si>
  <si>
    <t>（二）畜牧养殖产业</t>
  </si>
  <si>
    <t>2.2.1</t>
  </si>
  <si>
    <t>育肥猪养殖险补贴扶贫。全县18个乡镇。白楼11451人，曹河5321人，城关1604人，冯塘6760人，豆门6308人，葛店8965人，黄集9983人，临蔡10132人，刘振屯7105人，鲁台7375人，齐老7928人，四通5986人，王店9478人，新站6297人，郑集7172人，朱集5865人，安岭9784，大连9571人。</t>
  </si>
  <si>
    <t>头</t>
  </si>
  <si>
    <r>
      <rPr>
        <sz val="10"/>
        <color indexed="8"/>
        <rFont val="Times New Roman"/>
        <family val="2"/>
      </rPr>
      <t>2017</t>
    </r>
    <r>
      <rPr>
        <sz val="10"/>
        <color indexed="8"/>
        <rFont val="黑体"/>
        <family val="2"/>
      </rPr>
      <t>年</t>
    </r>
    <r>
      <rPr>
        <sz val="10"/>
        <color indexed="8"/>
        <rFont val="Times New Roman"/>
        <family val="2"/>
      </rPr>
      <t>10</t>
    </r>
    <r>
      <rPr>
        <sz val="10"/>
        <color indexed="8"/>
        <rFont val="黑体"/>
        <family val="2"/>
      </rPr>
      <t>月</t>
    </r>
    <r>
      <rPr>
        <sz val="10"/>
        <color indexed="8"/>
        <rFont val="Times New Roman"/>
        <family val="2"/>
      </rPr>
      <t>24</t>
    </r>
    <r>
      <rPr>
        <sz val="10"/>
        <color indexed="8"/>
        <rFont val="黑体"/>
        <family val="2"/>
      </rPr>
      <t>日至</t>
    </r>
    <r>
      <rPr>
        <sz val="10"/>
        <color indexed="8"/>
        <rFont val="Times New Roman"/>
        <family val="2"/>
      </rPr>
      <t>2018</t>
    </r>
    <r>
      <rPr>
        <sz val="10"/>
        <color indexed="8"/>
        <rFont val="黑体"/>
        <family val="2"/>
      </rPr>
      <t>年</t>
    </r>
    <r>
      <rPr>
        <sz val="10"/>
        <color indexed="8"/>
        <rFont val="Times New Roman"/>
        <family val="2"/>
      </rPr>
      <t>12</t>
    </r>
    <r>
      <rPr>
        <sz val="10"/>
        <color indexed="8"/>
        <rFont val="黑体"/>
        <family val="2"/>
      </rPr>
      <t>月</t>
    </r>
    <r>
      <rPr>
        <sz val="10"/>
        <color indexed="8"/>
        <rFont val="Times New Roman"/>
        <family val="2"/>
      </rPr>
      <t>30</t>
    </r>
    <r>
      <rPr>
        <sz val="10"/>
        <color indexed="8"/>
        <rFont val="黑体"/>
        <family val="2"/>
      </rPr>
      <t>日</t>
    </r>
  </si>
  <si>
    <t>保险保费补贴扶贫</t>
  </si>
  <si>
    <t>县中原农业保险公司</t>
  </si>
  <si>
    <t>2.2.2</t>
  </si>
  <si>
    <t>能繁母猪养殖险补贴扶贫。全县18个乡镇。白楼11451人，曹河5321人，城关1604人，冯塘6760人，豆门6308人，葛店8965人，黄集9983人，临蔡10132人，刘振屯7105人，鲁台7375人，齐老7928人，四通5986人，王店9478人，新站6297人，郑集7172人，朱集5865人，安岭9784，大连9571人。</t>
  </si>
  <si>
    <t>……</t>
  </si>
  <si>
    <t>（三）优质粮食产业</t>
  </si>
  <si>
    <t>2.3.1</t>
  </si>
  <si>
    <t>小麦农业种植险补贴扶贫。全县18个乡镇</t>
  </si>
  <si>
    <t>亩</t>
  </si>
  <si>
    <r>
      <rPr>
        <sz val="10"/>
        <color indexed="8"/>
        <rFont val="Times New Roman"/>
        <family val="2"/>
      </rPr>
      <t>2017</t>
    </r>
    <r>
      <rPr>
        <sz val="10"/>
        <color indexed="8"/>
        <rFont val="仿宋_GB2312"/>
        <family val="2"/>
      </rPr>
      <t>年</t>
    </r>
    <r>
      <rPr>
        <sz val="10"/>
        <color indexed="8"/>
        <rFont val="Times New Roman"/>
        <family val="2"/>
      </rPr>
      <t>10</t>
    </r>
    <r>
      <rPr>
        <sz val="10"/>
        <color indexed="8"/>
        <rFont val="仿宋_GB2312"/>
        <family val="2"/>
      </rPr>
      <t>月</t>
    </r>
    <r>
      <rPr>
        <sz val="10"/>
        <color indexed="8"/>
        <rFont val="Times New Roman"/>
        <family val="2"/>
      </rPr>
      <t>24</t>
    </r>
    <r>
      <rPr>
        <sz val="10"/>
        <color indexed="8"/>
        <rFont val="仿宋_GB2312"/>
        <family val="2"/>
      </rPr>
      <t>日至</t>
    </r>
    <r>
      <rPr>
        <sz val="10"/>
        <color indexed="8"/>
        <rFont val="Times New Roman"/>
        <family val="2"/>
      </rPr>
      <t>2018</t>
    </r>
    <r>
      <rPr>
        <sz val="10"/>
        <color indexed="8"/>
        <rFont val="仿宋_GB2312"/>
        <family val="2"/>
      </rPr>
      <t>年</t>
    </r>
    <r>
      <rPr>
        <sz val="10"/>
        <color indexed="8"/>
        <rFont val="Times New Roman"/>
        <family val="2"/>
      </rPr>
      <t>12</t>
    </r>
    <r>
      <rPr>
        <sz val="10"/>
        <color indexed="8"/>
        <rFont val="仿宋_GB2312"/>
        <family val="2"/>
      </rPr>
      <t>月</t>
    </r>
    <r>
      <rPr>
        <sz val="10"/>
        <color indexed="8"/>
        <rFont val="Times New Roman"/>
        <family val="2"/>
      </rPr>
      <t>30</t>
    </r>
    <r>
      <rPr>
        <sz val="10"/>
        <color indexed="8"/>
        <rFont val="仿宋_GB2312"/>
        <family val="2"/>
      </rPr>
      <t>日</t>
    </r>
  </si>
  <si>
    <t>2.3.2</t>
  </si>
  <si>
    <t>花生农业种植险补贴扶贫。全县18个乡镇</t>
  </si>
  <si>
    <t>2.3.3</t>
  </si>
  <si>
    <t>大豆农业种植险补贴扶贫。全县18个乡镇</t>
  </si>
  <si>
    <t>（四）设施农业</t>
  </si>
  <si>
    <t>2.4.1</t>
  </si>
  <si>
    <t>全县建档立卡贫困户（产业扶贫项目）</t>
  </si>
  <si>
    <t>户</t>
  </si>
  <si>
    <t>补贴</t>
  </si>
  <si>
    <t>产业扶贫</t>
  </si>
  <si>
    <t>（五）乡村旅游产业</t>
  </si>
  <si>
    <t>6个国家级重点旅游扶贫村旅游基础设施（刘振屯乡紫荆台、大连乡大朱、城关镇贾庄、从庄、王店乡高庄、白楼镇五谷台）</t>
  </si>
  <si>
    <t>个</t>
  </si>
  <si>
    <t>旅游服务点6个、厕所6个、停车场6个、标识牌18个</t>
  </si>
  <si>
    <t>新建</t>
  </si>
  <si>
    <t>刘振屯乡紫荆台、大连乡大朱、城关镇贾庄、从庄、王店乡高庄、白楼镇五谷台</t>
  </si>
  <si>
    <r>
      <rPr>
        <sz val="10"/>
        <color rgb="FF000000"/>
        <rFont val="Times New Roman"/>
        <family val="2"/>
      </rPr>
      <t>22474</t>
    </r>
    <r>
      <rPr>
        <sz val="10"/>
        <color rgb="FF000000"/>
        <rFont val="宋体"/>
        <family val="2"/>
      </rPr>
      <t>人</t>
    </r>
  </si>
  <si>
    <t>县旅游局</t>
  </si>
  <si>
    <t>金庄泥泥狗产业园（城关镇金庄）</t>
  </si>
  <si>
    <t>处</t>
  </si>
  <si>
    <t>综合性服务体验中心、研发生产区、非遗工坊步行街</t>
  </si>
  <si>
    <r>
      <rPr>
        <sz val="10"/>
        <color theme="1"/>
        <rFont val="Times New Roman"/>
        <family val="2"/>
      </rPr>
      <t>3200</t>
    </r>
    <r>
      <rPr>
        <sz val="10"/>
        <color theme="1"/>
        <rFont val="宋体-PUA"/>
        <family val="2"/>
      </rPr>
      <t>人</t>
    </r>
  </si>
  <si>
    <t>旅游商品展示街（城关镇苏马庄）</t>
  </si>
  <si>
    <t>平方米、米</t>
  </si>
  <si>
    <t>道路（2750平方米）、旅游商品销售、餐饮一条街（550平方米）、牌坊20米</t>
  </si>
  <si>
    <r>
      <rPr>
        <sz val="10"/>
        <color theme="1"/>
        <rFont val="Times New Roman"/>
        <family val="2"/>
      </rPr>
      <t>1757</t>
    </r>
    <r>
      <rPr>
        <sz val="10"/>
        <color theme="1"/>
        <rFont val="宋体-PUA"/>
        <family val="2"/>
      </rPr>
      <t>人</t>
    </r>
  </si>
  <si>
    <t>庞庄村旅游区（布老虎产业园）</t>
  </si>
  <si>
    <t>米</t>
  </si>
  <si>
    <t>牌坊20米、壁画、1000米绿化</t>
  </si>
  <si>
    <r>
      <rPr>
        <sz val="10"/>
        <color theme="1"/>
        <rFont val="Times New Roman"/>
        <family val="2"/>
      </rPr>
      <t>2354</t>
    </r>
    <r>
      <rPr>
        <sz val="10"/>
        <color theme="1"/>
        <rFont val="宋体-PUA"/>
        <family val="2"/>
      </rPr>
      <t>人</t>
    </r>
  </si>
  <si>
    <t>乡村旅游道路（城关镇从庄）</t>
  </si>
  <si>
    <t>处、个</t>
  </si>
  <si>
    <t>餐饮5处、10个客栈</t>
  </si>
  <si>
    <t>城关镇从庄</t>
  </si>
  <si>
    <r>
      <rPr>
        <sz val="10"/>
        <color theme="1"/>
        <rFont val="Times New Roman"/>
        <family val="2"/>
      </rPr>
      <t>4413</t>
    </r>
    <r>
      <rPr>
        <sz val="10"/>
        <color theme="1"/>
        <rFont val="宋体-PUA"/>
        <family val="2"/>
      </rPr>
      <t>人</t>
    </r>
  </si>
  <si>
    <t>民俗一条街（城关镇贾庄）</t>
  </si>
  <si>
    <t>民俗一条街</t>
  </si>
  <si>
    <t>城关镇贾庄</t>
  </si>
  <si>
    <r>
      <rPr>
        <sz val="10"/>
        <color theme="1"/>
        <rFont val="Times New Roman"/>
        <family val="2"/>
      </rPr>
      <t>2800</t>
    </r>
    <r>
      <rPr>
        <sz val="10"/>
        <color theme="1"/>
        <rFont val="宋体-PUA"/>
        <family val="2"/>
      </rPr>
      <t>人</t>
    </r>
  </si>
  <si>
    <t>光伏发电（城关镇东关村）</t>
  </si>
  <si>
    <t>东关村路灯及牌坊</t>
  </si>
  <si>
    <r>
      <rPr>
        <sz val="10"/>
        <color rgb="FF000000"/>
        <rFont val="Times New Roman"/>
        <family val="2"/>
      </rPr>
      <t>1950</t>
    </r>
    <r>
      <rPr>
        <sz val="10"/>
        <color rgb="FF000000"/>
        <rFont val="宋体"/>
        <family val="2"/>
      </rPr>
      <t>人</t>
    </r>
  </si>
  <si>
    <t>百果园乡村旅游（赵刘村）</t>
  </si>
  <si>
    <t>km</t>
  </si>
  <si>
    <t>赵刘村</t>
  </si>
  <si>
    <r>
      <rPr>
        <sz val="10"/>
        <color theme="1"/>
        <rFont val="Times New Roman"/>
        <family val="2"/>
      </rPr>
      <t>3229</t>
    </r>
    <r>
      <rPr>
        <sz val="10"/>
        <color theme="1"/>
        <rFont val="宋体-PUA"/>
        <family val="2"/>
      </rPr>
      <t>人</t>
    </r>
  </si>
  <si>
    <t>孔鲋墓修复停车场修建（刘振屯乡紫荆台）</t>
  </si>
  <si>
    <t>平方米、处</t>
  </si>
  <si>
    <t>孔鲋墓修复及修建停车场修建</t>
  </si>
  <si>
    <t>（刘振屯乡紫荆台）</t>
  </si>
  <si>
    <r>
      <rPr>
        <sz val="10"/>
        <color theme="1"/>
        <rFont val="Times New Roman"/>
        <family val="2"/>
      </rPr>
      <t>5016</t>
    </r>
    <r>
      <rPr>
        <sz val="10"/>
        <color theme="1"/>
        <rFont val="宋体-PUA"/>
        <family val="2"/>
      </rPr>
      <t>人</t>
    </r>
  </si>
  <si>
    <t>新陆春天景区提升工程（王店乡高庄行政村）</t>
  </si>
  <si>
    <t>个、处</t>
  </si>
  <si>
    <t>AAA旅游厕所、农耕文化展示园、景区照明工程、景区导览标示系统、生态停车场</t>
  </si>
  <si>
    <t>王店乡高庄行政村</t>
  </si>
  <si>
    <t>黄集乡胡王村遇佛寺停车场、旅游标识牌</t>
  </si>
  <si>
    <t>停车场、旅游标识牌</t>
  </si>
  <si>
    <t>胡王</t>
  </si>
  <si>
    <t>（六）电商流通产业</t>
  </si>
  <si>
    <t>2.7.1</t>
  </si>
  <si>
    <t>淮阳县电子商务进农村综合示范项目人才培训</t>
  </si>
  <si>
    <t>12000人次</t>
  </si>
  <si>
    <t>商务局</t>
  </si>
  <si>
    <t>2.7.2</t>
  </si>
  <si>
    <t>淮阳县电子商务进农村综合示范项目网点建设</t>
  </si>
  <si>
    <t>350个</t>
  </si>
  <si>
    <t>农产品</t>
  </si>
  <si>
    <r>
      <rPr>
        <sz val="10"/>
        <color rgb="FF000000"/>
        <rFont val="方正小标宋简体"/>
        <family val="2"/>
      </rPr>
      <t>三</t>
    </r>
    <r>
      <rPr>
        <sz val="10"/>
        <color indexed="8"/>
        <rFont val="方正小标宋简体"/>
        <family val="2"/>
      </rPr>
      <t>、社会保障</t>
    </r>
  </si>
  <si>
    <t>（一）低保兜底脱贫</t>
  </si>
  <si>
    <t>低保兜底脱贫</t>
  </si>
  <si>
    <t>30721户39365人</t>
  </si>
  <si>
    <t>一类对象150元，二类对象为142元，三类对象为134元</t>
  </si>
  <si>
    <t>（二）特困人员救助供养脱贫</t>
  </si>
  <si>
    <t>特困人员救助供养脱贫</t>
  </si>
  <si>
    <t>8142人</t>
  </si>
  <si>
    <t>年供养标准4095元</t>
  </si>
  <si>
    <t>（三）教育保障脱贫</t>
  </si>
  <si>
    <r>
      <rPr>
        <sz val="10"/>
        <color rgb="FF000000"/>
        <rFont val="Times New Roman"/>
        <family val="2"/>
      </rPr>
      <t>3.3.1</t>
    </r>
    <r>
      <rPr>
        <sz val="10"/>
        <color rgb="FF000000"/>
        <rFont val="仿宋_GB2312"/>
        <family val="2"/>
      </rPr>
      <t>学前教育</t>
    </r>
  </si>
  <si>
    <t>教育补贴</t>
  </si>
  <si>
    <t>500元</t>
  </si>
  <si>
    <r>
      <rPr>
        <sz val="9"/>
        <rFont val="Times New Roman"/>
        <family val="2"/>
      </rPr>
      <t>2018</t>
    </r>
    <r>
      <rPr>
        <sz val="9"/>
        <rFont val="宋体"/>
        <family val="2"/>
      </rPr>
      <t>年秋季</t>
    </r>
  </si>
  <si>
    <t>教体局</t>
  </si>
  <si>
    <r>
      <rPr>
        <sz val="10"/>
        <color rgb="FF000000"/>
        <rFont val="Times New Roman"/>
        <family val="2"/>
      </rPr>
      <t>3.3.3</t>
    </r>
    <r>
      <rPr>
        <sz val="10"/>
        <color rgb="FF000000"/>
        <rFont val="仿宋_GB2312"/>
        <family val="2"/>
      </rPr>
      <t>小学教育</t>
    </r>
  </si>
  <si>
    <t>寄宿生每年300元、非寄宿生每期500元</t>
  </si>
  <si>
    <r>
      <rPr>
        <sz val="10"/>
        <color rgb="FF000000"/>
        <rFont val="Times New Roman"/>
        <family val="2"/>
      </rPr>
      <t>3.3.3</t>
    </r>
    <r>
      <rPr>
        <sz val="10"/>
        <color rgb="FF000000"/>
        <rFont val="仿宋_GB2312"/>
        <family val="2"/>
      </rPr>
      <t>初中教育</t>
    </r>
  </si>
  <si>
    <t>寄宿生每年500元、非寄宿生每期625元</t>
  </si>
  <si>
    <r>
      <rPr>
        <sz val="10"/>
        <color rgb="FF000000"/>
        <rFont val="Times New Roman"/>
        <family val="2"/>
      </rPr>
      <t>3.3.4</t>
    </r>
    <r>
      <rPr>
        <sz val="10"/>
        <color rgb="FF000000"/>
        <rFont val="仿宋_GB2312"/>
        <family val="2"/>
      </rPr>
      <t>高中教育</t>
    </r>
  </si>
  <si>
    <t>1000元</t>
  </si>
  <si>
    <r>
      <rPr>
        <sz val="10"/>
        <color rgb="FF000000"/>
        <rFont val="Times New Roman"/>
        <family val="2"/>
      </rPr>
      <t>3.3.5</t>
    </r>
    <r>
      <rPr>
        <sz val="10"/>
        <color rgb="FF000000"/>
        <rFont val="仿宋_GB2312"/>
        <family val="2"/>
      </rPr>
      <t>中职教育</t>
    </r>
  </si>
  <si>
    <r>
      <rPr>
        <sz val="10"/>
        <color rgb="FF000000"/>
        <rFont val="Times New Roman"/>
        <family val="2"/>
      </rPr>
      <t>3.3.6</t>
    </r>
    <r>
      <rPr>
        <sz val="10"/>
        <color rgb="FF000000"/>
        <rFont val="仿宋_GB2312"/>
        <family val="2"/>
      </rPr>
      <t>大学教育</t>
    </r>
  </si>
  <si>
    <t>2000元</t>
  </si>
  <si>
    <t>（四）基本医疗保障脱贫</t>
  </si>
  <si>
    <t>3.4.1</t>
  </si>
  <si>
    <t>大病补充医疗保险</t>
  </si>
  <si>
    <t>60元/人</t>
  </si>
  <si>
    <t>3.4.2</t>
  </si>
  <si>
    <t>贫困户参加医疗保险</t>
  </si>
  <si>
    <t>180元/人</t>
  </si>
  <si>
    <t>3.4.3</t>
  </si>
  <si>
    <t>大病救助</t>
  </si>
  <si>
    <t>5000/人</t>
  </si>
  <si>
    <t>（五）基本养老保障脱贫</t>
  </si>
  <si>
    <t>（六）住房保障脱贫</t>
  </si>
  <si>
    <t>3.6.1</t>
  </si>
  <si>
    <t>危房改造</t>
  </si>
  <si>
    <t>1.7万/户</t>
  </si>
  <si>
    <t>2018.3-2018.12</t>
  </si>
  <si>
    <t>新开工</t>
  </si>
  <si>
    <t>（七）保险救助脱贫</t>
  </si>
  <si>
    <t>3.7.1</t>
  </si>
  <si>
    <t>全县贫困人口人身意外险（2018年度）</t>
  </si>
  <si>
    <t>2018.3.24-2019.3.23</t>
  </si>
  <si>
    <t>保险扶贫</t>
  </si>
  <si>
    <t>3.7.2</t>
  </si>
  <si>
    <t>全县贫困人口健康险（2018年度）。</t>
  </si>
  <si>
    <t>2018.1.1-2018.12.31</t>
  </si>
  <si>
    <t>保险健康扶贫</t>
  </si>
  <si>
    <t>3.7.3</t>
  </si>
  <si>
    <t>扶贫产业基地保障保险（2018年度）。全县20个产业扶贫基地。13个乡镇的3560户。</t>
  </si>
  <si>
    <t>产业保障扶贫</t>
  </si>
  <si>
    <t>（八）其他</t>
  </si>
  <si>
    <t>3.8.1</t>
  </si>
  <si>
    <t>金融保险就业扶贫。</t>
  </si>
  <si>
    <t>2017.3.24-2018.3.23</t>
  </si>
  <si>
    <t>保险就业扶贫</t>
  </si>
  <si>
    <t>3.8.2</t>
  </si>
  <si>
    <t>行政村支部书记金融扶贫工作经费保障。全县18个乡镇467个行政村。每村1人。</t>
  </si>
  <si>
    <t>2017.10.1-2018.12.30</t>
  </si>
  <si>
    <t>能力建设</t>
  </si>
  <si>
    <t>县中原农险</t>
  </si>
  <si>
    <t>3.8.3</t>
  </si>
  <si>
    <t>乡镇农险协保员金融扶贫工作经费保障。全县18个乡镇19人。</t>
  </si>
  <si>
    <t>3.8.4</t>
  </si>
  <si>
    <t>乡镇财政金融扶贫工作经费保障.全县18个乡镇。</t>
  </si>
  <si>
    <t>3.8.5</t>
  </si>
  <si>
    <t>乡镇畜牧站金融扶贫工作经费。全县18个乡镇</t>
  </si>
  <si>
    <t>3.8.6</t>
  </si>
  <si>
    <t>疾病医疗保险</t>
  </si>
  <si>
    <t>所有贫困人口</t>
  </si>
  <si>
    <t>医疗保障</t>
  </si>
  <si>
    <t>县域所有贫困人口</t>
  </si>
  <si>
    <t>中国人寿周口分公司</t>
  </si>
  <si>
    <t>四、特殊救助</t>
  </si>
  <si>
    <t>（一）临时救助</t>
  </si>
  <si>
    <t>民政局</t>
  </si>
  <si>
    <t>4.1.1</t>
  </si>
  <si>
    <t>贫困户临时救助</t>
  </si>
  <si>
    <t>（二）灾害救助</t>
  </si>
  <si>
    <t>4.2.1</t>
  </si>
  <si>
    <t>贫困户灾害救助</t>
  </si>
  <si>
    <t>（三）残疾人救助</t>
  </si>
  <si>
    <t>4.3.1</t>
  </si>
  <si>
    <t>残疾人救助</t>
  </si>
  <si>
    <t>保障困难残疾人10236人
重度残疾人10087人</t>
  </si>
  <si>
    <t>每人每月60元</t>
  </si>
  <si>
    <t>（四）孤儿和困境儿童救助</t>
  </si>
  <si>
    <t>4.4.1</t>
  </si>
  <si>
    <t>孤儿和困境儿童救助</t>
  </si>
  <si>
    <t>保障孤儿688名</t>
  </si>
  <si>
    <t>（五）医疗救助</t>
  </si>
  <si>
    <t>4.6.1</t>
  </si>
  <si>
    <t>附表2</t>
  </si>
  <si>
    <t>河南省周口市淮阳县2018年度脱贫攻坚项目库强化脱贫保障项目汇总表</t>
  </si>
  <si>
    <t>一、交通</t>
  </si>
  <si>
    <t>（一）村村通道路</t>
  </si>
  <si>
    <t>S324-紫荆台</t>
  </si>
  <si>
    <t>紫荆台村</t>
  </si>
  <si>
    <t>交通局</t>
  </si>
  <si>
    <t>师楼-常伯屯</t>
  </si>
  <si>
    <t>常伯屯村</t>
  </si>
  <si>
    <t>王拱楼-谢庄</t>
  </si>
  <si>
    <t>王拱楼村</t>
  </si>
  <si>
    <t>新庄-谷庄</t>
  </si>
  <si>
    <t>谷庄村</t>
  </si>
  <si>
    <t>小农场-刘老家</t>
  </si>
  <si>
    <t>刘老家</t>
  </si>
  <si>
    <t>刘庄-S206</t>
  </si>
  <si>
    <t>赵桥村</t>
  </si>
  <si>
    <t>人祖庙-宋楼</t>
  </si>
  <si>
    <t>大姚营-郑楼</t>
  </si>
  <si>
    <t>大姚营村</t>
  </si>
  <si>
    <t>新杨寨-赵寨</t>
  </si>
  <si>
    <t>从庄-花园</t>
  </si>
  <si>
    <t>从庄村</t>
  </si>
  <si>
    <t>杨坑-左桥</t>
  </si>
  <si>
    <t>左桥村</t>
  </si>
  <si>
    <t>梁桃-Y040</t>
  </si>
  <si>
    <t>梁桃村</t>
  </si>
  <si>
    <t>Y038-张千</t>
  </si>
  <si>
    <t>张千村</t>
  </si>
  <si>
    <t>临蔡赵桥</t>
  </si>
  <si>
    <t>发改委</t>
  </si>
  <si>
    <t>四通小吴</t>
  </si>
  <si>
    <t>豆门楚庄</t>
  </si>
  <si>
    <t>大连苑楼</t>
  </si>
  <si>
    <t>（二）、村内道路</t>
  </si>
  <si>
    <t>白楼镇沙卯刘</t>
  </si>
  <si>
    <t>㎡</t>
  </si>
  <si>
    <r>
      <rPr>
        <sz val="10"/>
        <rFont val="Times New Roman"/>
        <family val="2"/>
      </rPr>
      <t>2.5m*93m,3m*3031m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3.5m*2557m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4m*660m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2.6m*40m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5m*135m=27769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</si>
  <si>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白楼镇大赫村</t>
  </si>
  <si>
    <r>
      <rPr>
        <sz val="10"/>
        <rFont val="Times New Roman"/>
        <family val="2"/>
      </rPr>
      <t>3.5m*1690m=5915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</si>
  <si>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1.2.3</t>
  </si>
  <si>
    <t>白楼镇大李村</t>
  </si>
  <si>
    <r>
      <rPr>
        <sz val="10"/>
        <rFont val="Times New Roman"/>
        <family val="2"/>
      </rPr>
      <t>2m*670m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2.5m*5788m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3m*1642m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3.5m*1000m=24236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</si>
  <si>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1.2.4</t>
  </si>
  <si>
    <t>白楼镇沙沃村</t>
  </si>
  <si>
    <r>
      <rPr>
        <sz val="10"/>
        <rFont val="Times New Roman"/>
        <family val="2"/>
      </rPr>
      <t>2.5m*2541m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3m*7298m=28246.5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</si>
  <si>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1.2.5</t>
  </si>
  <si>
    <t>白楼镇大宋村</t>
  </si>
  <si>
    <r>
      <rPr>
        <sz val="10"/>
        <rFont val="Times New Roman"/>
        <family val="2"/>
      </rPr>
      <t>7126m*3m=21378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</si>
  <si>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1.2.6</t>
  </si>
  <si>
    <t>白楼镇大徐村</t>
  </si>
  <si>
    <r>
      <rPr>
        <sz val="10"/>
        <rFont val="Times New Roman"/>
        <family val="2"/>
      </rPr>
      <t>2.5m*2954m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3*1666m=12383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</si>
  <si>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1.2.7</t>
  </si>
  <si>
    <t>白楼镇郭楼村</t>
  </si>
  <si>
    <r>
      <rPr>
        <sz val="10"/>
        <rFont val="Times New Roman"/>
        <family val="2"/>
      </rPr>
      <t>2m*1234m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2.5m*2473m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3m*830m3.5m*807m=14075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</si>
  <si>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1.2.8</t>
  </si>
  <si>
    <t>白楼镇劳楼村</t>
  </si>
  <si>
    <r>
      <rPr>
        <sz val="10"/>
        <rFont val="Times New Roman"/>
        <family val="2"/>
      </rPr>
      <t>2.5m*1843m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3m*2105m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4m*1300m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5m*330m=17772.5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</si>
  <si>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1.2.9</t>
  </si>
  <si>
    <t>白楼镇大郑村</t>
  </si>
  <si>
    <r>
      <rPr>
        <sz val="10"/>
        <rFont val="Times New Roman"/>
        <family val="2"/>
      </rPr>
      <t>2m*270m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2.5m*5367m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3m*3400m=24157.5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</si>
  <si>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1.2.10</t>
  </si>
  <si>
    <t>白楼镇五谷台</t>
  </si>
  <si>
    <r>
      <rPr>
        <sz val="10"/>
        <rFont val="Times New Roman"/>
        <family val="2"/>
      </rPr>
      <t>2,m*731.9m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2.5m*1517.5m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3m*2590m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3.5m*140m=13517.55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</si>
  <si>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1.2.11</t>
  </si>
  <si>
    <t>白楼镇卢关村</t>
  </si>
  <si>
    <r>
      <rPr>
        <sz val="10"/>
        <rFont val="Times New Roman"/>
        <family val="2"/>
      </rPr>
      <t>2m*295m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2.5m*4414m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3m*7400m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1.5m*15m=33847.5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</si>
  <si>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1.2.12</t>
  </si>
  <si>
    <t>安岭镇程楼村</t>
  </si>
  <si>
    <r>
      <rPr>
        <sz val="10"/>
        <rFont val="Times New Roman"/>
        <family val="2"/>
      </rPr>
      <t>2m*200m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2.5m*763m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3m*2280m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3.5m*1200m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4m*400=14947.5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</si>
  <si>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1.2.13</t>
  </si>
  <si>
    <t>安岭镇杰针园村</t>
  </si>
  <si>
    <r>
      <rPr>
        <sz val="10"/>
        <rFont val="Times New Roman"/>
        <family val="2"/>
      </rPr>
      <t>2.5m*3970m=9925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</si>
  <si>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1.2.14</t>
  </si>
  <si>
    <t>安岭镇李庄</t>
  </si>
  <si>
    <r>
      <rPr>
        <sz val="10"/>
        <rFont val="Times New Roman"/>
        <family val="2"/>
      </rPr>
      <t>2m*1627m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2.5m*300m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3m*610m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3.5m*40m=5974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</si>
  <si>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1.2.15</t>
  </si>
  <si>
    <t>安岭镇刘桥村</t>
  </si>
  <si>
    <r>
      <rPr>
        <sz val="10"/>
        <rFont val="Times New Roman"/>
        <family val="2"/>
      </rPr>
      <t>2.5m*1061m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3m*2335m=9657.5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</si>
  <si>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1.2.16</t>
  </si>
  <si>
    <t>安岭镇梅墩村</t>
  </si>
  <si>
    <r>
      <rPr>
        <sz val="10"/>
        <rFont val="Times New Roman"/>
        <family val="2"/>
      </rPr>
      <t>2.5m*300m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4m*1000m=4750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</si>
  <si>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1.2.17</t>
  </si>
  <si>
    <t>安岭镇徐楼村</t>
  </si>
  <si>
    <r>
      <rPr>
        <sz val="10"/>
        <rFont val="Times New Roman"/>
        <family val="2"/>
      </rPr>
      <t>2.5m*2275m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3m*400m=6887.5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</si>
  <si>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1.2.18</t>
  </si>
  <si>
    <t>安岭镇庙西张</t>
  </si>
  <si>
    <r>
      <rPr>
        <sz val="10"/>
        <rFont val="Times New Roman"/>
        <family val="2"/>
      </rPr>
      <t>3m*440m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4m*4030m=17440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</si>
  <si>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1.2.19</t>
  </si>
  <si>
    <t>冯塘乡刘庄</t>
  </si>
  <si>
    <r>
      <rPr>
        <sz val="10"/>
        <rFont val="Times New Roman"/>
        <family val="2"/>
      </rPr>
      <t>2m*3140m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2.5m*1366m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3m*102m=10001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</si>
  <si>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1.2.20</t>
  </si>
  <si>
    <t>冯塘乡贾庄</t>
  </si>
  <si>
    <r>
      <rPr>
        <sz val="10"/>
        <rFont val="Times New Roman"/>
        <family val="2"/>
      </rPr>
      <t>2m*6870m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2.5m*550m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500m*3m=16615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</si>
  <si>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1.2.21</t>
  </si>
  <si>
    <t>冯塘乡丁洼</t>
  </si>
  <si>
    <r>
      <rPr>
        <sz val="10"/>
        <rFont val="Times New Roman"/>
        <family val="2"/>
      </rPr>
      <t>1400×2m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15cm)
558×4m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15cm)
1851×3m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15cm)
3775×2.5m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15cm)=20022.5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</si>
  <si>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1.2.22</t>
  </si>
  <si>
    <t>冯塘乡张楼</t>
  </si>
  <si>
    <r>
      <rPr>
        <sz val="10"/>
        <rFont val="Times New Roman"/>
        <family val="2"/>
      </rPr>
      <t xml:space="preserve"> 510×3m(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15cm)             273*3.5m(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15cm)           3473*2.5m(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15cm)               3841*2m(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15cm)=18850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</si>
  <si>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1.2.23</t>
  </si>
  <si>
    <t>冯塘乡常佰屯</t>
  </si>
  <si>
    <r>
      <rPr>
        <sz val="10"/>
        <rFont val="Times New Roman"/>
        <family val="2"/>
      </rPr>
      <t>8277mx2.5m(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15cm)               420mx3m(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15cm)=21952.5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</si>
  <si>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1.2.24</t>
  </si>
  <si>
    <t>冯塘乡刘陈</t>
  </si>
  <si>
    <r>
      <rPr>
        <sz val="10"/>
        <rFont val="Times New Roman"/>
        <family val="2"/>
      </rPr>
      <t xml:space="preserve"> 2000×3m</t>
    </r>
    <r>
      <rPr>
        <sz val="10"/>
        <rFont val="仿宋_GB2312"/>
        <family val="2"/>
      </rPr>
      <t>（</t>
    </r>
    <r>
      <rPr>
        <sz val="10"/>
        <rFont val="Times New Roman"/>
        <family val="2"/>
      </rPr>
      <t>18</t>
    </r>
    <r>
      <rPr>
        <sz val="10"/>
        <rFont val="仿宋_GB2312"/>
        <family val="2"/>
      </rPr>
      <t>公分厚）</t>
    </r>
    <r>
      <rPr>
        <sz val="10"/>
        <rFont val="Times New Roman"/>
        <family val="2"/>
      </rPr>
      <t xml:space="preserve">                    1585×2.5m</t>
    </r>
    <r>
      <rPr>
        <sz val="10"/>
        <rFont val="仿宋_GB2312"/>
        <family val="2"/>
      </rPr>
      <t>（</t>
    </r>
    <r>
      <rPr>
        <sz val="10"/>
        <rFont val="Times New Roman"/>
        <family val="2"/>
      </rPr>
      <t>15</t>
    </r>
    <r>
      <rPr>
        <sz val="10"/>
        <rFont val="仿宋_GB2312"/>
        <family val="2"/>
      </rPr>
      <t>公分厚）</t>
    </r>
    <r>
      <rPr>
        <sz val="10"/>
        <rFont val="Times New Roman"/>
        <family val="2"/>
      </rPr>
      <t xml:space="preserve"> =9962.5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</si>
  <si>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1.2.25</t>
  </si>
  <si>
    <t>冯塘乡于刘寨</t>
  </si>
  <si>
    <r>
      <rPr>
        <sz val="10"/>
        <rFont val="Times New Roman"/>
        <family val="2"/>
      </rPr>
      <t>2101×2.5m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946×3m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            130×3.5m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              2215×4.5m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18cm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 =18513</t>
    </r>
    <r>
      <rPr>
        <sz val="10"/>
        <rFont val="仿宋_GB2312"/>
        <family val="2"/>
      </rPr>
      <t>平方米</t>
    </r>
  </si>
  <si>
    <t>1.2.26</t>
  </si>
  <si>
    <t>临蔡镇常庄</t>
  </si>
  <si>
    <r>
      <rPr>
        <sz val="10"/>
        <rFont val="Times New Roman"/>
        <family val="2"/>
      </rPr>
      <t>2m2367m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2.5m350m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3*1465m=10004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</si>
  <si>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1.2.27</t>
  </si>
  <si>
    <t>临蔡镇赵桥</t>
  </si>
  <si>
    <r>
      <rPr>
        <sz val="10"/>
        <rFont val="Times New Roman"/>
        <family val="2"/>
      </rPr>
      <t>3454*2m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1160*3m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>=10388</t>
    </r>
    <r>
      <rPr>
        <sz val="10"/>
        <rFont val="仿宋_GB2312"/>
        <family val="2"/>
      </rPr>
      <t>平方米</t>
    </r>
  </si>
  <si>
    <t>1.2.28</t>
  </si>
  <si>
    <t>临蔡镇前林</t>
  </si>
  <si>
    <r>
      <rPr>
        <sz val="10"/>
        <rFont val="Times New Roman"/>
        <family val="2"/>
      </rPr>
      <t>2339X2.5</t>
    </r>
    <r>
      <rPr>
        <sz val="10"/>
        <rFont val="仿宋_GB2312"/>
        <family val="2"/>
      </rPr>
      <t>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1070X3</t>
    </r>
    <r>
      <rPr>
        <sz val="10"/>
        <rFont val="仿宋_GB2312"/>
        <family val="2"/>
      </rPr>
      <t>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500X4</t>
    </r>
    <r>
      <rPr>
        <sz val="10"/>
        <rFont val="仿宋_GB2312"/>
        <family val="2"/>
      </rPr>
      <t>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 =11057.5</t>
    </r>
    <r>
      <rPr>
        <sz val="10"/>
        <rFont val="仿宋_GB2312"/>
        <family val="2"/>
      </rPr>
      <t>平方米</t>
    </r>
  </si>
  <si>
    <t>1.2.29</t>
  </si>
  <si>
    <t>临蔡镇大李</t>
  </si>
  <si>
    <r>
      <rPr>
        <sz val="10"/>
        <rFont val="Times New Roman"/>
        <family val="2"/>
      </rPr>
      <t>1153X2</t>
    </r>
    <r>
      <rPr>
        <sz val="10"/>
        <rFont val="仿宋_GB2312"/>
        <family val="2"/>
      </rPr>
      <t>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1068X2.5</t>
    </r>
    <r>
      <rPr>
        <sz val="10"/>
        <rFont val="仿宋_GB2312"/>
        <family val="2"/>
      </rPr>
      <t>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3648X3</t>
    </r>
    <r>
      <rPr>
        <sz val="10"/>
        <rFont val="仿宋_GB2312"/>
        <family val="2"/>
      </rPr>
      <t>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  =15920</t>
    </r>
    <r>
      <rPr>
        <sz val="10"/>
        <rFont val="仿宋_GB2312"/>
        <family val="2"/>
      </rPr>
      <t>平方米</t>
    </r>
  </si>
  <si>
    <t>1.2.30</t>
  </si>
  <si>
    <t>临蔡镇岳桥</t>
  </si>
  <si>
    <r>
      <rPr>
        <sz val="10"/>
        <rFont val="Times New Roman"/>
        <family val="2"/>
      </rPr>
      <t>1229X2</t>
    </r>
    <r>
      <rPr>
        <sz val="10"/>
        <rFont val="仿宋_GB2312"/>
        <family val="2"/>
      </rPr>
      <t>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789X4</t>
    </r>
    <r>
      <rPr>
        <sz val="10"/>
        <rFont val="仿宋_GB2312"/>
        <family val="2"/>
      </rPr>
      <t>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>=5614</t>
    </r>
    <r>
      <rPr>
        <sz val="10"/>
        <rFont val="仿宋_GB2312"/>
        <family val="2"/>
      </rPr>
      <t>平方米</t>
    </r>
  </si>
  <si>
    <t>1.2.31</t>
  </si>
  <si>
    <t>鲁台镇大姚营</t>
  </si>
  <si>
    <r>
      <rPr>
        <sz val="10"/>
        <rFont val="Times New Roman"/>
        <family val="2"/>
      </rPr>
      <t>2m*6430m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4m*3240m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4.5m*1580m=32930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</si>
  <si>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1.2.32</t>
  </si>
  <si>
    <t>鲁台镇季桥村</t>
  </si>
  <si>
    <r>
      <rPr>
        <sz val="10"/>
        <rFont val="Times New Roman"/>
        <family val="2"/>
      </rPr>
      <t>2.5m*3400m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3m*700m=10600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</si>
  <si>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1.2.33</t>
  </si>
  <si>
    <t>鲁台镇蔡河口</t>
  </si>
  <si>
    <r>
      <rPr>
        <sz val="10"/>
        <rFont val="Times New Roman"/>
        <family val="2"/>
      </rPr>
      <t>2.5m*2300m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3m*2300,3.5m*1200m4m*300m=18550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</si>
  <si>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1.2.34</t>
  </si>
  <si>
    <t>鲁台镇鲁集</t>
  </si>
  <si>
    <r>
      <rPr>
        <sz val="10"/>
        <rFont val="Times New Roman"/>
        <family val="2"/>
      </rPr>
      <t>2.5m*7903m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3m*6130m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4m*1068m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5m*170m=43269.5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</si>
  <si>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1.2.35</t>
  </si>
  <si>
    <t>鲁台镇陆湾</t>
  </si>
  <si>
    <r>
      <rPr>
        <sz val="10"/>
        <rFont val="Times New Roman"/>
        <family val="2"/>
      </rPr>
      <t>2m*3498m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2.5m*5721m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3m*2505m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4m*50m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5m*360m=30813.5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</si>
  <si>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1.2.36</t>
  </si>
  <si>
    <t>郑集乡官路边</t>
  </si>
  <si>
    <r>
      <rPr>
        <sz val="10"/>
        <rFont val="Times New Roman"/>
        <family val="2"/>
      </rPr>
      <t>2.5m*4950m=12375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</si>
  <si>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1.2.37</t>
  </si>
  <si>
    <t>郑集乡薛庄</t>
  </si>
  <si>
    <r>
      <rPr>
        <sz val="10"/>
        <rFont val="Times New Roman"/>
        <family val="2"/>
      </rPr>
      <t>2.5m*7600m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3m*1400m=23200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</si>
  <si>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1.2.38</t>
  </si>
  <si>
    <t>郑集乡杜庄</t>
  </si>
  <si>
    <r>
      <rPr>
        <sz val="10"/>
        <rFont val="Times New Roman"/>
        <family val="2"/>
      </rPr>
      <t>3m*6504m=19512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</si>
  <si>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1.2.39</t>
  </si>
  <si>
    <t>郑集乡赵刘村</t>
  </si>
  <si>
    <r>
      <rPr>
        <sz val="10"/>
        <rFont val="Times New Roman"/>
        <family val="2"/>
      </rPr>
      <t>2m*4257m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3m*2150m=14964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</si>
  <si>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1.2.40</t>
  </si>
  <si>
    <t>郑集乡火神庙</t>
  </si>
  <si>
    <r>
      <rPr>
        <sz val="10"/>
        <rFont val="Times New Roman"/>
        <family val="2"/>
      </rPr>
      <t>2m*560m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2.5m*2202m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3m*1662m=11611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</si>
  <si>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1.2.41</t>
  </si>
  <si>
    <t>朱集乡大雷楼</t>
  </si>
  <si>
    <r>
      <rPr>
        <sz val="10"/>
        <rFont val="Times New Roman"/>
        <family val="2"/>
      </rPr>
      <t>2m*4960m=9920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</si>
  <si>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1.2.42</t>
  </si>
  <si>
    <t>朱集刘营</t>
  </si>
  <si>
    <r>
      <rPr>
        <sz val="10"/>
        <rFont val="Times New Roman"/>
        <family val="2"/>
      </rPr>
      <t>200m3.5m</t>
    </r>
    <r>
      <rPr>
        <sz val="10"/>
        <rFont val="宋体"/>
        <family val="2"/>
      </rPr>
      <t>（面厚度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
70m2m</t>
    </r>
    <r>
      <rPr>
        <sz val="10"/>
        <rFont val="宋体"/>
        <family val="2"/>
      </rPr>
      <t>（面厚度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
840</t>
    </r>
    <r>
      <rPr>
        <sz val="10"/>
        <rFont val="宋体"/>
        <family val="2"/>
      </rPr>
      <t>平方米</t>
    </r>
  </si>
  <si>
    <t>1.2.43</t>
  </si>
  <si>
    <t>朱集洪楼</t>
  </si>
  <si>
    <r>
      <rPr>
        <sz val="10"/>
        <rFont val="宋体"/>
        <family val="2"/>
      </rPr>
      <t>合计：</t>
    </r>
    <r>
      <rPr>
        <sz val="10"/>
        <rFont val="Times New Roman"/>
        <family val="2"/>
      </rPr>
      <t>795m*2m</t>
    </r>
    <r>
      <rPr>
        <sz val="10"/>
        <rFont val="宋体"/>
        <family val="2"/>
      </rPr>
      <t>（面厚度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
1590</t>
    </r>
    <r>
      <rPr>
        <sz val="10"/>
        <rFont val="宋体"/>
        <family val="2"/>
      </rPr>
      <t>平方米</t>
    </r>
    <r>
      <rPr>
        <sz val="10"/>
        <rFont val="Times New Roman"/>
        <family val="2"/>
      </rPr>
      <t xml:space="preserve">
</t>
    </r>
  </si>
  <si>
    <t>1.2.44</t>
  </si>
  <si>
    <t>朱集乡高井</t>
  </si>
  <si>
    <r>
      <rPr>
        <sz val="10"/>
        <rFont val="宋体"/>
        <family val="2"/>
      </rPr>
      <t>合计：</t>
    </r>
    <r>
      <rPr>
        <sz val="10"/>
        <rFont val="Times New Roman"/>
        <family val="2"/>
      </rPr>
      <t>2.5m*3007m</t>
    </r>
    <r>
      <rPr>
        <sz val="10"/>
        <rFont val="宋体"/>
        <family val="2"/>
      </rPr>
      <t>（面厚度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
3m*950m</t>
    </r>
    <r>
      <rPr>
        <sz val="10"/>
        <rFont val="宋体"/>
        <family val="2"/>
      </rPr>
      <t>（面厚度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
4m*11487m</t>
    </r>
    <r>
      <rPr>
        <sz val="10"/>
        <rFont val="宋体"/>
        <family val="2"/>
      </rPr>
      <t>（面厚度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
14959.5</t>
    </r>
    <r>
      <rPr>
        <sz val="10"/>
        <rFont val="宋体"/>
        <family val="2"/>
      </rPr>
      <t>平方米</t>
    </r>
    <r>
      <rPr>
        <sz val="10"/>
        <rFont val="Times New Roman"/>
        <family val="2"/>
      </rPr>
      <t xml:space="preserve">
</t>
    </r>
  </si>
  <si>
    <t>1.2.45</t>
  </si>
  <si>
    <t>豆门乡楚庄</t>
  </si>
  <si>
    <r>
      <rPr>
        <sz val="10"/>
        <rFont val="Times New Roman"/>
        <family val="2"/>
      </rPr>
      <t>2*390m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3*1709m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4*1023m=9999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</si>
  <si>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豆门乡武湾</t>
  </si>
  <si>
    <r>
      <rPr>
        <sz val="10"/>
        <rFont val="Times New Roman"/>
        <family val="2"/>
      </rPr>
      <t>3*340m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3.5*12536m=44896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</si>
  <si>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1.2.46</t>
  </si>
  <si>
    <t>豆门乡红山村</t>
  </si>
  <si>
    <r>
      <rPr>
        <sz val="10"/>
        <rFont val="Times New Roman"/>
        <family val="2"/>
      </rPr>
      <t>3m*3240m=9720m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</si>
  <si>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1.2.47</t>
  </si>
  <si>
    <t>新站镇刘楼</t>
  </si>
  <si>
    <r>
      <rPr>
        <sz val="10"/>
        <rFont val="Times New Roman"/>
        <family val="2"/>
      </rPr>
      <t>2.5m*2795m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3m*625m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3.5m*322m=9989.5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</si>
  <si>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1.2.48</t>
  </si>
  <si>
    <t>新站镇曹堂</t>
  </si>
  <si>
    <r>
      <rPr>
        <sz val="10"/>
        <rFont val="Times New Roman"/>
        <family val="2"/>
      </rPr>
      <t>2m*1315m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2.5m*1587m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3m*372m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4m*100m=8113.5m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</si>
  <si>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1.2.49</t>
  </si>
  <si>
    <t>新站镇王拱楼</t>
  </si>
  <si>
    <r>
      <rPr>
        <sz val="10"/>
        <rFont val="Times New Roman"/>
        <family val="2"/>
      </rPr>
      <t>3*32780m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4m*1320=103620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</si>
  <si>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1.2.50</t>
  </si>
  <si>
    <t>新站镇王庄村</t>
  </si>
  <si>
    <r>
      <rPr>
        <sz val="10"/>
        <rFont val="Times New Roman"/>
        <family val="2"/>
      </rPr>
      <t>2m*1069m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2.5m*2462m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3m*768m=10597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</si>
  <si>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1.2.51</t>
  </si>
  <si>
    <t>新站镇刘陈村</t>
  </si>
  <si>
    <r>
      <rPr>
        <sz val="10"/>
        <rFont val="Times New Roman"/>
        <family val="2"/>
      </rPr>
      <t>2m*4346.4m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2.5m*269m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3m*160m=9845.3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</si>
  <si>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1.2.52</t>
  </si>
  <si>
    <t>黄集乡马庄</t>
  </si>
  <si>
    <r>
      <rPr>
        <sz val="10"/>
        <rFont val="Times New Roman"/>
        <family val="2"/>
      </rPr>
      <t>2m*2000m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2.5m*364m=4910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</si>
  <si>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1.2.53</t>
  </si>
  <si>
    <t>黄集乡青谷堆</t>
  </si>
  <si>
    <r>
      <rPr>
        <sz val="10"/>
        <rFont val="Times New Roman"/>
        <family val="2"/>
      </rPr>
      <t>1312×3.5m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15cm)                1951×3m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15cm)             1072×2.7m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15cm)               3022×2.5m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15cm)              360×2m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15cm)\</t>
    </r>
  </si>
  <si>
    <t>1.2.54</t>
  </si>
  <si>
    <t>黄集乡朱桥</t>
  </si>
  <si>
    <r>
      <rPr>
        <sz val="10"/>
        <rFont val="Times New Roman"/>
        <family val="2"/>
      </rPr>
      <t xml:space="preserve">62mx2m  </t>
    </r>
    <r>
      <rPr>
        <sz val="10"/>
        <rFont val="宋体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
      437mx2.5m</t>
    </r>
    <r>
      <rPr>
        <sz val="10"/>
        <rFont val="宋体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
      2847mx3m   </t>
    </r>
    <r>
      <rPr>
        <sz val="10"/>
        <rFont val="宋体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   3.5mx164m   </t>
    </r>
    <r>
      <rPr>
        <sz val="10"/>
        <rFont val="宋体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
</t>
    </r>
    <r>
      <rPr>
        <sz val="10"/>
        <rFont val="宋体"/>
        <family val="2"/>
      </rPr>
      <t>总计：</t>
    </r>
    <r>
      <rPr>
        <sz val="10"/>
        <rFont val="Times New Roman"/>
        <family val="2"/>
      </rPr>
      <t>10331.5</t>
    </r>
    <r>
      <rPr>
        <sz val="10"/>
        <rFont val="宋体"/>
        <family val="2"/>
      </rPr>
      <t>平方米</t>
    </r>
    <r>
      <rPr>
        <sz val="10"/>
        <rFont val="Times New Roman"/>
        <family val="2"/>
      </rPr>
      <t xml:space="preserve">
</t>
    </r>
  </si>
  <si>
    <t>1.2.55</t>
  </si>
  <si>
    <t>齐老乡齐庄村</t>
  </si>
  <si>
    <r>
      <rPr>
        <sz val="10"/>
        <rFont val="Times New Roman"/>
        <family val="2"/>
      </rPr>
      <t>2m*1080m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2.5m*900m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3m*1410m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4m*710m=13230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</si>
  <si>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1.2.56</t>
  </si>
  <si>
    <t>齐老乡随庄</t>
  </si>
  <si>
    <r>
      <rPr>
        <sz val="10"/>
        <rFont val="Times New Roman"/>
        <family val="2"/>
      </rPr>
      <t>1716mx3m</t>
    </r>
    <r>
      <rPr>
        <sz val="10"/>
        <rFont val="宋体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 2mx570m</t>
    </r>
    <r>
      <rPr>
        <sz val="10"/>
        <rFont val="宋体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                  2.5mx2852m</t>
    </r>
    <r>
      <rPr>
        <sz val="10"/>
        <rFont val="宋体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     
13418</t>
    </r>
    <r>
      <rPr>
        <sz val="10"/>
        <rFont val="宋体"/>
        <family val="2"/>
      </rPr>
      <t>平方米</t>
    </r>
  </si>
  <si>
    <t>1.2.57</t>
  </si>
  <si>
    <t>齐老乡付刘庄村</t>
  </si>
  <si>
    <r>
      <rPr>
        <sz val="10"/>
        <rFont val="Times New Roman"/>
        <family val="2"/>
      </rPr>
      <t>2332mx3m</t>
    </r>
    <r>
      <rPr>
        <sz val="10"/>
        <rFont val="宋体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 2mx5451m</t>
    </r>
    <r>
      <rPr>
        <sz val="10"/>
        <rFont val="宋体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                  2.5mx910m</t>
    </r>
    <r>
      <rPr>
        <sz val="10"/>
        <rFont val="宋体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     
20173</t>
    </r>
    <r>
      <rPr>
        <sz val="10"/>
        <rFont val="宋体"/>
        <family val="2"/>
      </rPr>
      <t>平方米</t>
    </r>
  </si>
  <si>
    <t>1.2.58</t>
  </si>
  <si>
    <t>齐老乡柳南村</t>
  </si>
  <si>
    <r>
      <rPr>
        <sz val="10"/>
        <rFont val="Times New Roman"/>
        <family val="2"/>
      </rPr>
      <t>1920m*2m</t>
    </r>
    <r>
      <rPr>
        <sz val="10"/>
        <rFont val="宋体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
1110m*3m</t>
    </r>
    <r>
      <rPr>
        <sz val="10"/>
        <rFont val="宋体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宋体"/>
        <family val="2"/>
      </rPr>
      <t>）</t>
    </r>
    <r>
      <rPr>
        <sz val="10"/>
        <rFont val="Times New Roman"/>
        <family val="2"/>
      </rPr>
      <t xml:space="preserve">
7170</t>
    </r>
    <r>
      <rPr>
        <sz val="10"/>
        <rFont val="宋体"/>
        <family val="2"/>
      </rPr>
      <t>平方米</t>
    </r>
    <r>
      <rPr>
        <sz val="10"/>
        <rFont val="Times New Roman"/>
        <family val="2"/>
      </rPr>
      <t xml:space="preserve">
</t>
    </r>
  </si>
  <si>
    <t>1.2.59</t>
  </si>
  <si>
    <t>齐老乡张阁村</t>
  </si>
  <si>
    <t xml:space="preserve">3560m*2.5m（面层厚15cm）
2280m*3m（面层厚15cm）
200m*3.5m（面层厚15cm）
16440平方米
</t>
  </si>
  <si>
    <t>1.2.60</t>
  </si>
  <si>
    <t>王店乡刘桥村</t>
  </si>
  <si>
    <r>
      <rPr>
        <sz val="10"/>
        <rFont val="Times New Roman"/>
        <family val="2"/>
      </rPr>
      <t>3m*6023m=18069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</si>
  <si>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1.2.61</t>
  </si>
  <si>
    <t>王店乡陈庄村</t>
  </si>
  <si>
    <r>
      <rPr>
        <sz val="10"/>
        <rFont val="Times New Roman"/>
        <family val="2"/>
      </rPr>
      <t>2.5*2827m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3m*7420m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4.5m*1000m=33827.5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</si>
  <si>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1.2.62</t>
  </si>
  <si>
    <t>王店乡梁桃村</t>
  </si>
  <si>
    <r>
      <rPr>
        <sz val="10"/>
        <rFont val="Times New Roman"/>
        <family val="2"/>
      </rPr>
      <t>2.5m*2431m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3m*3237m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4m*640m=18348.5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</si>
  <si>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1.2.63</t>
  </si>
  <si>
    <t>王店乡袁庄村</t>
  </si>
  <si>
    <r>
      <rPr>
        <sz val="10"/>
        <rFont val="Times New Roman"/>
        <family val="2"/>
      </rPr>
      <t>2.5m*1970m=4925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</si>
  <si>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1.2.64</t>
  </si>
  <si>
    <t>王店乡白楼村</t>
  </si>
  <si>
    <r>
      <rPr>
        <sz val="10"/>
        <rFont val="Times New Roman"/>
        <family val="2"/>
      </rPr>
      <t>2m*377m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2.5m*1578m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3m*1685m=9754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</si>
  <si>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1.2.65</t>
  </si>
  <si>
    <t>王店乡叶楼村</t>
  </si>
  <si>
    <r>
      <rPr>
        <sz val="10"/>
        <rFont val="Times New Roman"/>
        <family val="2"/>
      </rPr>
      <t>3m*200m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3.5m*1100m=4450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</si>
  <si>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1.2.66</t>
  </si>
  <si>
    <t>王店乡黄李村</t>
  </si>
  <si>
    <r>
      <rPr>
        <sz val="10"/>
        <rFont val="Times New Roman"/>
        <family val="2"/>
      </rPr>
      <t>3.5m*6290m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4m*3000m=34015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</si>
  <si>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1.2.67</t>
  </si>
  <si>
    <t>王店乡朱庄</t>
  </si>
  <si>
    <r>
      <rPr>
        <sz val="10"/>
        <rFont val="Times New Roman"/>
        <family val="2"/>
      </rPr>
      <t>2m*2000m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2.5m*3155m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3m*4756m=26182.5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</si>
  <si>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1.2.68</t>
  </si>
  <si>
    <t>王店乡高庄村</t>
  </si>
  <si>
    <r>
      <rPr>
        <sz val="10"/>
        <rFont val="Times New Roman"/>
        <family val="2"/>
      </rPr>
      <t>3m*5668m=17004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</si>
  <si>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1.2.69</t>
  </si>
  <si>
    <t>王店乡刘庄</t>
  </si>
  <si>
    <r>
      <rPr>
        <sz val="10"/>
        <rFont val="Times New Roman"/>
        <family val="2"/>
      </rPr>
      <t>2.5m*3048m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3m*1220m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3.5m*1345m=15987.5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</si>
  <si>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1.2.70</t>
  </si>
  <si>
    <t>王店乡袁庄村1</t>
  </si>
  <si>
    <r>
      <rPr>
        <sz val="10"/>
        <rFont val="Times New Roman"/>
        <family val="2"/>
      </rPr>
      <t>2.5m*3756m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3m*750m=11640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</si>
  <si>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1.2.71</t>
  </si>
  <si>
    <t>刘振屯乡葛楼村</t>
  </si>
  <si>
    <r>
      <rPr>
        <sz val="10"/>
        <rFont val="Times New Roman"/>
        <family val="2"/>
      </rPr>
      <t>2.5m*3100m=7750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</si>
  <si>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1.2.72</t>
  </si>
  <si>
    <t>刘振屯乡王三楼</t>
  </si>
  <si>
    <r>
      <rPr>
        <sz val="10"/>
        <rFont val="Times New Roman"/>
        <family val="2"/>
      </rPr>
      <t>2.5m*6807m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3m*900m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3.5m*2270m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4m*1944m=35438.5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</si>
  <si>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1.2.73</t>
  </si>
  <si>
    <t>刘振屯乡张竹园</t>
  </si>
  <si>
    <r>
      <rPr>
        <sz val="10"/>
        <rFont val="Times New Roman"/>
        <family val="2"/>
      </rPr>
      <t>2540×3m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15cm)
  461×4m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 xml:space="preserve">18cm)
</t>
    </r>
  </si>
  <si>
    <t>1.2.74</t>
  </si>
  <si>
    <t xml:space="preserve">刘振屯乡宋桥 </t>
  </si>
  <si>
    <r>
      <rPr>
        <sz val="10"/>
        <rFont val="Times New Roman"/>
        <family val="2"/>
      </rPr>
      <t xml:space="preserve">8244m*2.5m 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  =20610</t>
    </r>
    <r>
      <rPr>
        <sz val="10"/>
        <rFont val="仿宋_GB2312"/>
        <family val="2"/>
      </rPr>
      <t>平方米</t>
    </r>
    <r>
      <rPr>
        <sz val="10"/>
        <rFont val="Times New Roman"/>
        <family val="2"/>
      </rPr>
      <t xml:space="preserve">               </t>
    </r>
  </si>
  <si>
    <t>1.2.75</t>
  </si>
  <si>
    <t>刘振屯乡耿楼</t>
  </si>
  <si>
    <r>
      <rPr>
        <sz val="10"/>
        <rFont val="Times New Roman"/>
        <family val="2"/>
      </rPr>
      <t>1646×2.5m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1102×2.8m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570×3m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600×3.5m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18cm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>=11010.6</t>
    </r>
    <r>
      <rPr>
        <sz val="10"/>
        <rFont val="仿宋_GB2312"/>
        <family val="2"/>
      </rPr>
      <t>平方米</t>
    </r>
  </si>
  <si>
    <t>1.2.76</t>
  </si>
  <si>
    <t>刘振屯乡夏楼</t>
  </si>
  <si>
    <r>
      <rPr>
        <sz val="10"/>
        <rFont val="Times New Roman"/>
        <family val="2"/>
      </rPr>
      <t>6702mx3m(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15cm)  =20106</t>
    </r>
    <r>
      <rPr>
        <sz val="10"/>
        <rFont val="仿宋_GB2312"/>
        <family val="2"/>
      </rPr>
      <t>平方米</t>
    </r>
  </si>
  <si>
    <t>1.2.77</t>
  </si>
  <si>
    <t>四通镇谷庄</t>
  </si>
  <si>
    <r>
      <rPr>
        <sz val="10"/>
        <rFont val="Times New Roman"/>
        <family val="2"/>
      </rPr>
      <t xml:space="preserve">2462m*2.5m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 xml:space="preserve">15cm           466m*3m 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 xml:space="preserve">15cm                 642m*3.5m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 xml:space="preserve">15cm                   63m*4m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 =10052</t>
    </r>
    <r>
      <rPr>
        <sz val="10"/>
        <rFont val="仿宋_GB2312"/>
        <family val="2"/>
      </rPr>
      <t>平方米</t>
    </r>
  </si>
  <si>
    <t>1.2.78</t>
  </si>
  <si>
    <t>四通镇中营子</t>
  </si>
  <si>
    <r>
      <rPr>
        <sz val="10"/>
        <rFont val="Times New Roman"/>
        <family val="2"/>
      </rPr>
      <t xml:space="preserve">2237m*2m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 xml:space="preserve">15cm           1040m*2.5m 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 xml:space="preserve">15cm                 630m*3m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   =8964</t>
    </r>
    <r>
      <rPr>
        <sz val="10"/>
        <rFont val="仿宋_GB2312"/>
        <family val="2"/>
      </rPr>
      <t>平方米</t>
    </r>
    <r>
      <rPr>
        <sz val="10"/>
        <rFont val="Times New Roman"/>
        <family val="2"/>
      </rPr>
      <t xml:space="preserve">                </t>
    </r>
  </si>
  <si>
    <t>1.2.79</t>
  </si>
  <si>
    <t>四通镇黄路口</t>
  </si>
  <si>
    <r>
      <rPr>
        <sz val="10"/>
        <rFont val="Times New Roman"/>
        <family val="2"/>
      </rPr>
      <t xml:space="preserve">935m*2.5m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 xml:space="preserve">15cm           800m*3m 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 xml:space="preserve">15cm                 665m*3.5m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 xml:space="preserve">15cm                   1494m*2m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 =10053</t>
    </r>
    <r>
      <rPr>
        <sz val="10"/>
        <rFont val="仿宋_GB2312"/>
        <family val="2"/>
      </rPr>
      <t>平方米</t>
    </r>
  </si>
  <si>
    <t>1.2.80</t>
  </si>
  <si>
    <t>四通镇张楼</t>
  </si>
  <si>
    <r>
      <rPr>
        <sz val="10"/>
        <rFont val="Times New Roman"/>
        <family val="2"/>
      </rPr>
      <t xml:space="preserve"> 5783m*3m 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    =17349</t>
    </r>
    <r>
      <rPr>
        <sz val="10"/>
        <rFont val="仿宋_GB2312"/>
        <family val="2"/>
      </rPr>
      <t>平方米</t>
    </r>
    <r>
      <rPr>
        <sz val="10"/>
        <rFont val="Times New Roman"/>
        <family val="2"/>
      </rPr>
      <t xml:space="preserve">             </t>
    </r>
  </si>
  <si>
    <t>1.2.81</t>
  </si>
  <si>
    <t>四通镇小何</t>
  </si>
  <si>
    <r>
      <rPr>
        <sz val="10"/>
        <rFont val="Times New Roman"/>
        <family val="2"/>
      </rPr>
      <t xml:space="preserve">4539m*2.5m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 xml:space="preserve">15cm           3004m*3m 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  =20359.5</t>
    </r>
    <r>
      <rPr>
        <sz val="10"/>
        <rFont val="仿宋_GB2312"/>
        <family val="2"/>
      </rPr>
      <t>平方米</t>
    </r>
    <r>
      <rPr>
        <sz val="10"/>
        <rFont val="Times New Roman"/>
        <family val="2"/>
      </rPr>
      <t xml:space="preserve">               </t>
    </r>
  </si>
  <si>
    <t>1.2.82</t>
  </si>
  <si>
    <t>四通镇陈老将</t>
  </si>
  <si>
    <r>
      <rPr>
        <sz val="10"/>
        <rFont val="Times New Roman"/>
        <family val="2"/>
      </rPr>
      <t xml:space="preserve">5132m*3m 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 xml:space="preserve">15cm                                   675m*4m  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 =18096</t>
    </r>
    <r>
      <rPr>
        <sz val="10"/>
        <rFont val="仿宋_GB2312"/>
        <family val="2"/>
      </rPr>
      <t>平方米</t>
    </r>
  </si>
  <si>
    <t>1.2.83</t>
  </si>
  <si>
    <t>四通镇小吴</t>
  </si>
  <si>
    <r>
      <rPr>
        <sz val="10"/>
        <rFont val="Times New Roman"/>
        <family val="2"/>
      </rPr>
      <t>156m*2m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3182m*2.5m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1296m*3m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459m*3.5m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                                             1350m*4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>=21614.5</t>
    </r>
    <r>
      <rPr>
        <sz val="10"/>
        <rFont val="仿宋_GB2312"/>
        <family val="2"/>
      </rPr>
      <t>平方米</t>
    </r>
  </si>
  <si>
    <t>1.2.84</t>
  </si>
  <si>
    <t>大连乡大朱</t>
  </si>
  <si>
    <r>
      <rPr>
        <sz val="10"/>
        <rFont val="Times New Roman"/>
        <family val="2"/>
      </rPr>
      <t>3653×2.5m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>=9132.5</t>
    </r>
    <r>
      <rPr>
        <sz val="10"/>
        <rFont val="仿宋_GB2312"/>
        <family val="2"/>
      </rPr>
      <t>平方米</t>
    </r>
  </si>
  <si>
    <t>1.2.85</t>
  </si>
  <si>
    <t>大连乡周庄</t>
  </si>
  <si>
    <r>
      <rPr>
        <sz val="10"/>
        <rFont val="Times New Roman"/>
        <family val="2"/>
      </rPr>
      <t>140mx3m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            2614mx2.5m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 =6955</t>
    </r>
    <r>
      <rPr>
        <sz val="10"/>
        <rFont val="仿宋_GB2312"/>
        <family val="2"/>
      </rPr>
      <t>平方米</t>
    </r>
  </si>
  <si>
    <t>1.2.86</t>
  </si>
  <si>
    <t>大连乡龚桥</t>
  </si>
  <si>
    <r>
      <rPr>
        <sz val="10"/>
        <rFont val="Times New Roman"/>
        <family val="2"/>
      </rPr>
      <t>3351×2.5m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>=8377.5</t>
    </r>
    <r>
      <rPr>
        <sz val="10"/>
        <rFont val="仿宋_GB2312"/>
        <family val="2"/>
      </rPr>
      <t>平方米</t>
    </r>
  </si>
  <si>
    <t>1.2.87</t>
  </si>
  <si>
    <t>葛店乡徐寨</t>
  </si>
  <si>
    <r>
      <rPr>
        <sz val="10"/>
        <rFont val="Times New Roman"/>
        <family val="2"/>
      </rPr>
      <t xml:space="preserve">6703m*3m 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15cm)=20109</t>
    </r>
    <r>
      <rPr>
        <sz val="10"/>
        <rFont val="仿宋_GB2312"/>
        <family val="2"/>
      </rPr>
      <t>平方米</t>
    </r>
  </si>
  <si>
    <t>1.2.88</t>
  </si>
  <si>
    <t>葛店乡杜洼</t>
  </si>
  <si>
    <r>
      <rPr>
        <sz val="10"/>
        <rFont val="Times New Roman"/>
        <family val="2"/>
      </rPr>
      <t>3830*2.5m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993*2m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>=11561</t>
    </r>
    <r>
      <rPr>
        <sz val="10"/>
        <rFont val="仿宋_GB2312"/>
        <family val="2"/>
      </rPr>
      <t>平方米</t>
    </r>
  </si>
  <si>
    <t>1.2.89</t>
  </si>
  <si>
    <t>葛店乡陈庄</t>
  </si>
  <si>
    <r>
      <rPr>
        <sz val="10"/>
        <rFont val="Times New Roman"/>
        <family val="2"/>
      </rPr>
      <t>6910×2.5m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510m×3m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 xml:space="preserve">
567m×2m</t>
    </r>
    <r>
      <rPr>
        <sz val="10"/>
        <rFont val="仿宋_GB2312"/>
        <family val="2"/>
      </rPr>
      <t>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  <r>
      <rPr>
        <sz val="10"/>
        <rFont val="Times New Roman"/>
        <family val="2"/>
      </rPr>
      <t>=19939</t>
    </r>
    <r>
      <rPr>
        <sz val="10"/>
        <rFont val="仿宋_GB2312"/>
        <family val="2"/>
      </rPr>
      <t>平方米</t>
    </r>
  </si>
  <si>
    <t>1.2.90</t>
  </si>
  <si>
    <t>曹河乡栗集</t>
  </si>
  <si>
    <r>
      <rPr>
        <sz val="10"/>
        <rFont val="Times New Roman"/>
        <family val="2"/>
      </rPr>
      <t>6311mx3m(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15cm) =18933</t>
    </r>
    <r>
      <rPr>
        <sz val="10"/>
        <rFont val="仿宋_GB2312"/>
        <family val="2"/>
      </rPr>
      <t>平方米</t>
    </r>
  </si>
  <si>
    <t>1.2.91</t>
  </si>
  <si>
    <t>曹河乡西程楼</t>
  </si>
  <si>
    <r>
      <rPr>
        <sz val="10"/>
        <rFont val="Times New Roman"/>
        <family val="2"/>
      </rPr>
      <t>3184×3m(</t>
    </r>
    <r>
      <rPr>
        <sz val="10"/>
        <rFont val="仿宋_GB2312"/>
        <family val="2"/>
      </rPr>
      <t>面层厚</t>
    </r>
    <r>
      <rPr>
        <sz val="10"/>
        <rFont val="Times New Roman"/>
        <family val="2"/>
      </rPr>
      <t>15cm) =9552</t>
    </r>
    <r>
      <rPr>
        <sz val="10"/>
        <rFont val="仿宋_GB2312"/>
        <family val="2"/>
      </rPr>
      <t>平方米</t>
    </r>
  </si>
  <si>
    <t>1.2.92</t>
  </si>
  <si>
    <t>曹河乡石营</t>
  </si>
  <si>
    <r>
      <rPr>
        <sz val="10"/>
        <rFont val="Times New Roman"/>
        <family val="2"/>
      </rPr>
      <t>2*233m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3m*3177m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3.5m*1158m=14050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</si>
  <si>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1.2.93</t>
  </si>
  <si>
    <t>曹河乡西黄楼</t>
  </si>
  <si>
    <r>
      <rPr>
        <sz val="10"/>
        <rFont val="Times New Roman"/>
        <family val="2"/>
      </rPr>
      <t>2m*274m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2.5m*3529m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3m*3787m</t>
    </r>
    <r>
      <rPr>
        <sz val="10"/>
        <rFont val="仿宋_GB2312"/>
        <family val="2"/>
      </rPr>
      <t>，</t>
    </r>
    <r>
      <rPr>
        <sz val="10"/>
        <rFont val="Times New Roman"/>
        <family val="2"/>
      </rPr>
      <t>3.5m*814m=23580.5</t>
    </r>
    <r>
      <rPr>
        <sz val="10"/>
        <rFont val="仿宋_GB2312"/>
        <family val="2"/>
      </rPr>
      <t>平方米（面层厚</t>
    </r>
    <r>
      <rPr>
        <sz val="10"/>
        <rFont val="Times New Roman"/>
        <family val="2"/>
      </rPr>
      <t>15cm</t>
    </r>
    <r>
      <rPr>
        <sz val="10"/>
        <rFont val="仿宋_GB2312"/>
        <family val="2"/>
      </rPr>
      <t>）</t>
    </r>
  </si>
  <si>
    <t>1.2.94</t>
  </si>
  <si>
    <t>少数民族发展资金项目（刘振屯高河铺村、大连乡高桥村、白楼镇沙卯刘村、）</t>
  </si>
  <si>
    <t>刘振屯高河铺村、大连乡高桥村、白楼镇沙卯刘村、刘振屯乡大黄村</t>
  </si>
  <si>
    <t>民宗局</t>
  </si>
  <si>
    <t>二、桥</t>
  </si>
  <si>
    <t>新站王拱楼</t>
  </si>
  <si>
    <t>座</t>
  </si>
  <si>
    <t>2018.01-2018.12</t>
  </si>
  <si>
    <t>重修</t>
  </si>
  <si>
    <t>2.1.2</t>
  </si>
  <si>
    <t>四通谷庄</t>
  </si>
  <si>
    <t>2.1.3</t>
  </si>
  <si>
    <t>黄集王楼</t>
  </si>
  <si>
    <t>2.1.4</t>
  </si>
  <si>
    <t>白楼大宋</t>
  </si>
  <si>
    <t>2.1.5</t>
  </si>
  <si>
    <t>齐老柳北</t>
  </si>
  <si>
    <t>2.1.6</t>
  </si>
  <si>
    <t>黄集马庄</t>
  </si>
  <si>
    <t>2.1.7</t>
  </si>
  <si>
    <t>白楼沙卯刘</t>
  </si>
  <si>
    <t>2.1.8</t>
  </si>
  <si>
    <t>大连陈洼</t>
  </si>
  <si>
    <t>2.1.9</t>
  </si>
  <si>
    <t>临蔡刘老家</t>
  </si>
  <si>
    <t>三、水利</t>
  </si>
  <si>
    <t>（一）防灾减灾工程</t>
  </si>
  <si>
    <t>1.大型水利枢纽</t>
  </si>
  <si>
    <t>2.蓄滞洪区</t>
  </si>
  <si>
    <t>3.1骨干河道治理</t>
  </si>
  <si>
    <t>（二）农田水利</t>
  </si>
  <si>
    <t>3.2新建大型灌区</t>
  </si>
  <si>
    <t>3.3.小型农田水利项目</t>
  </si>
  <si>
    <t>3.3.1</t>
  </si>
  <si>
    <t>淮阳县2018年扶贫统筹整合资金土地治理项目（冯唐、临蔡镇、四通镇、黄集乡等4个乡镇17个贫困村）</t>
  </si>
  <si>
    <t>万亩</t>
  </si>
  <si>
    <t>2018.2-2018.6</t>
  </si>
  <si>
    <t>冯唐乡的常佰屯、刘庄、刘陈、张楼、丁洼、于刘寨，临蔡镇的赵桥、张千、岳桥，四通镇的中营子、小何、张楼、陈老将、谷庄，黄乡的马庄、朱桥、魏寨等17个贫困村</t>
  </si>
  <si>
    <t>县农综办</t>
  </si>
  <si>
    <t>3.3.2</t>
  </si>
  <si>
    <r>
      <rPr>
        <sz val="10"/>
        <rFont val="仿宋_GB2312"/>
        <family val="2"/>
      </rPr>
      <t>淮阳县2018年安岭镇、临蔡镇千亿斤项目（规划机井523眼，井深36米，配套200QJ32—26潜水泵523台，新建信息化井柜523座；
配套地埋管126078m（PVC—M</t>
    </r>
    <r>
      <rPr>
        <sz val="10"/>
        <rFont val="Arial"/>
        <family val="2"/>
      </rPr>
      <t>ɸ</t>
    </r>
    <r>
      <rPr>
        <sz val="10"/>
        <rFont val="仿宋_GB2312"/>
        <family val="2"/>
      </rPr>
      <t>110mm）;
清淤沟4条，长5566m；
生产桥24座，板涵12座；
机耕道（5m宽）3386m，机耕道（4m宽）19150m；
箱式变压器52座；JKLV223*35+1*16mm2地埋主线63583m，JKLV223*16+1*10mm2地埋支线46945m。
项目区标志牌2块、机井标志牌523块，桥涵标志牌72块，限载标志牌36块，道路标志牌20块）</t>
    </r>
  </si>
  <si>
    <t>杰针园  李庄  梅墩  徐楼  岳桥等</t>
  </si>
  <si>
    <t>县发改委</t>
  </si>
  <si>
    <t>（三）农村饮水安全巩固提升工程</t>
  </si>
  <si>
    <t>2017年第二批农村饮水安全巩固提升工程（地点：四通镇于庄、陈老家、太康寺、孔南、孔集北、陈小庄、张老一；临蔡镇临蔡、吴集、孟堂、冯洼、大郑、马寺、付营、韩营、许桥；白楼镇栾楼、付楼；葛店乡大王、小徐楼、孔王、梁寨、贾庄、李瓦、王关、王集、徐韩、孟堂；黄集乡孙桥、史庄、双庙刘、蔡洼；齐老乡大杜、小张庄、刘圣、大申；大连乡磨旗店、王寨、谷堆庄、邢吉屯、陈竹园、徐寨、大吕、赵楼、曹庄、孔楼、朱同口、杨吉屯、孙庄、大吴、谷庄；王店乡白庙、李集；郑集乡梅庙、李江楼共9个乡镇55个村。）</t>
  </si>
  <si>
    <t>2018.02-2018.06</t>
  </si>
  <si>
    <t>水利局</t>
  </si>
  <si>
    <t>四、电力</t>
  </si>
  <si>
    <t>（一）村村通动力电</t>
  </si>
  <si>
    <t>李庄村</t>
  </si>
  <si>
    <t>千米，个，兆伏安，千米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</si>
  <si>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0.861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4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8.068</t>
    </r>
    <r>
      <rPr>
        <sz val="10"/>
        <rFont val="仿宋_GB2312"/>
        <family val="2"/>
      </rPr>
      <t>千米</t>
    </r>
  </si>
  <si>
    <t>2018.6.30-2018.12.30</t>
  </si>
  <si>
    <t>电网改造</t>
  </si>
  <si>
    <t>电业局</t>
  </si>
  <si>
    <t>电网脱贫</t>
  </si>
  <si>
    <t>4.1.2</t>
  </si>
  <si>
    <t>刘桥村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</si>
  <si>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2.252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5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8.891</t>
    </r>
    <r>
      <rPr>
        <sz val="10"/>
        <rFont val="仿宋_GB2312"/>
        <family val="2"/>
      </rPr>
      <t>千米</t>
    </r>
  </si>
  <si>
    <t>4.1.3</t>
  </si>
  <si>
    <t>梅墩村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</si>
  <si>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1.34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5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1.8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7.99</t>
    </r>
    <r>
      <rPr>
        <sz val="10"/>
        <rFont val="仿宋_GB2312"/>
        <family val="2"/>
      </rPr>
      <t>千米</t>
    </r>
  </si>
  <si>
    <t>4.1.4</t>
  </si>
  <si>
    <t>庙西张村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</si>
  <si>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4.179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8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1.8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8.676</t>
    </r>
    <r>
      <rPr>
        <sz val="10"/>
        <rFont val="仿宋_GB2312"/>
        <family val="2"/>
      </rPr>
      <t>千米</t>
    </r>
  </si>
  <si>
    <t>4.1.5</t>
  </si>
  <si>
    <t>徐楼村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</si>
  <si>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1.195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6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1.8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5.788</t>
    </r>
    <r>
      <rPr>
        <sz val="10"/>
        <rFont val="仿宋_GB2312"/>
        <family val="2"/>
      </rPr>
      <t>千米</t>
    </r>
  </si>
  <si>
    <t>4.1.6</t>
  </si>
  <si>
    <t>郭楼村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</si>
  <si>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3.875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9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2.8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12.444</t>
    </r>
    <r>
      <rPr>
        <sz val="10"/>
        <rFont val="仿宋_GB2312"/>
        <family val="2"/>
      </rPr>
      <t>千米</t>
    </r>
  </si>
  <si>
    <t>4.1.7</t>
  </si>
  <si>
    <t>沙卯刘村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</si>
  <si>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0.505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4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1.4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4.57</t>
    </r>
    <r>
      <rPr>
        <sz val="10"/>
        <rFont val="仿宋_GB2312"/>
        <family val="2"/>
      </rPr>
      <t>千米</t>
    </r>
  </si>
  <si>
    <t>4.1.8</t>
  </si>
  <si>
    <t>程楼村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</si>
  <si>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0.709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8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2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11.742</t>
    </r>
    <r>
      <rPr>
        <sz val="10"/>
        <rFont val="仿宋_GB2312"/>
        <family val="2"/>
      </rPr>
      <t>千米</t>
    </r>
  </si>
  <si>
    <t>4.1.9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</si>
  <si>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1.9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6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3.308</t>
    </r>
    <r>
      <rPr>
        <sz val="10"/>
        <rFont val="仿宋_GB2312"/>
        <family val="2"/>
      </rPr>
      <t>千米</t>
    </r>
  </si>
  <si>
    <t>4.1.10</t>
  </si>
  <si>
    <t>贾杨庄村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</si>
  <si>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1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0.4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2.674</t>
    </r>
    <r>
      <rPr>
        <sz val="10"/>
        <rFont val="仿宋_GB2312"/>
        <family val="2"/>
      </rPr>
      <t>千米</t>
    </r>
  </si>
  <si>
    <t>4.1.11</t>
  </si>
  <si>
    <t>孔寨村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</si>
  <si>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1.28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4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8.853</t>
    </r>
    <r>
      <rPr>
        <sz val="10"/>
        <rFont val="仿宋_GB2312"/>
        <family val="2"/>
      </rPr>
      <t>千米</t>
    </r>
  </si>
  <si>
    <t>4.1.12</t>
  </si>
  <si>
    <t>苑楼村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</si>
  <si>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0.897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4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1.2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7.545</t>
    </r>
    <r>
      <rPr>
        <sz val="10"/>
        <rFont val="仿宋_GB2312"/>
        <family val="2"/>
      </rPr>
      <t>千米</t>
    </r>
  </si>
  <si>
    <t>4.1.13</t>
  </si>
  <si>
    <t>周庄村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</si>
  <si>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1.224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4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1.4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8.796</t>
    </r>
    <r>
      <rPr>
        <sz val="10"/>
        <rFont val="仿宋_GB2312"/>
        <family val="2"/>
      </rPr>
      <t>千米</t>
    </r>
  </si>
  <si>
    <t>4.1.14</t>
  </si>
  <si>
    <t>楚庄村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</si>
  <si>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1.751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8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2.6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10.166</t>
    </r>
    <r>
      <rPr>
        <sz val="10"/>
        <rFont val="仿宋_GB2312"/>
        <family val="2"/>
      </rPr>
      <t>千米</t>
    </r>
  </si>
  <si>
    <t>4.1.15</t>
  </si>
  <si>
    <t>刘陈村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</si>
  <si>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1.545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7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11.636</t>
    </r>
    <r>
      <rPr>
        <sz val="10"/>
        <rFont val="仿宋_GB2312"/>
        <family val="2"/>
      </rPr>
      <t>千米</t>
    </r>
  </si>
  <si>
    <t>4.1.16</t>
  </si>
  <si>
    <t>贾庄村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</si>
  <si>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0.605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2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0.6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1.621</t>
    </r>
    <r>
      <rPr>
        <sz val="10"/>
        <rFont val="仿宋_GB2312"/>
        <family val="2"/>
      </rPr>
      <t>千米</t>
    </r>
  </si>
  <si>
    <t>4.1.17</t>
  </si>
  <si>
    <t>雷堂村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</si>
  <si>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1.142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4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1.4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6.487</t>
    </r>
    <r>
      <rPr>
        <sz val="10"/>
        <rFont val="仿宋_GB2312"/>
        <family val="2"/>
      </rPr>
      <t>千米</t>
    </r>
  </si>
  <si>
    <t>4.1.18</t>
  </si>
  <si>
    <t>大徐楼村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</si>
  <si>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1.562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5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6.729</t>
    </r>
    <r>
      <rPr>
        <sz val="10"/>
        <rFont val="仿宋_GB2312"/>
        <family val="2"/>
      </rPr>
      <t>千米</t>
    </r>
  </si>
  <si>
    <t>4.1.19</t>
  </si>
  <si>
    <t>杜洼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</si>
  <si>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2.471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10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2.4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12.236</t>
    </r>
    <r>
      <rPr>
        <sz val="10"/>
        <rFont val="仿宋_GB2312"/>
        <family val="2"/>
      </rPr>
      <t>千米</t>
    </r>
  </si>
  <si>
    <t>4.1.20</t>
  </si>
  <si>
    <t>姜楼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</si>
  <si>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0.592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3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2.7</t>
    </r>
    <r>
      <rPr>
        <sz val="10"/>
        <rFont val="仿宋_GB2312"/>
        <family val="2"/>
      </rPr>
      <t>千米</t>
    </r>
  </si>
  <si>
    <t>4.1.21</t>
  </si>
  <si>
    <t>李关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</si>
  <si>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0.467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3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0.6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4.37</t>
    </r>
    <r>
      <rPr>
        <sz val="10"/>
        <rFont val="仿宋_GB2312"/>
        <family val="2"/>
      </rPr>
      <t>千米</t>
    </r>
  </si>
  <si>
    <t>4.1.22</t>
  </si>
  <si>
    <t>徐寨村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</si>
  <si>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0.07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1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0.2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1.74</t>
    </r>
    <r>
      <rPr>
        <sz val="10"/>
        <rFont val="仿宋_GB2312"/>
        <family val="2"/>
      </rPr>
      <t>千米</t>
    </r>
  </si>
  <si>
    <t>4.1.23</t>
  </si>
  <si>
    <t>崔楼村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</si>
  <si>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1.7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5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1.8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8.739</t>
    </r>
    <r>
      <rPr>
        <sz val="10"/>
        <rFont val="仿宋_GB2312"/>
        <family val="2"/>
      </rPr>
      <t>千米</t>
    </r>
  </si>
  <si>
    <t>4.1.24</t>
  </si>
  <si>
    <t>大李村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</si>
  <si>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2.849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8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3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8.94</t>
    </r>
    <r>
      <rPr>
        <sz val="10"/>
        <rFont val="仿宋_GB2312"/>
        <family val="2"/>
      </rPr>
      <t>千米</t>
    </r>
  </si>
  <si>
    <t>4.1.25</t>
  </si>
  <si>
    <t>胡王村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</si>
  <si>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1.634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4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7.397</t>
    </r>
    <r>
      <rPr>
        <sz val="10"/>
        <rFont val="仿宋_GB2312"/>
        <family val="2"/>
      </rPr>
      <t>千米</t>
    </r>
  </si>
  <si>
    <t>4.1.26</t>
  </si>
  <si>
    <t>王楼村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</si>
  <si>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2.545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6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11.045</t>
    </r>
    <r>
      <rPr>
        <sz val="10"/>
        <rFont val="仿宋_GB2312"/>
        <family val="2"/>
      </rPr>
      <t>千米</t>
    </r>
  </si>
  <si>
    <t>4.1.27</t>
  </si>
  <si>
    <t>黄楼村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</si>
  <si>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2.03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2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0.6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4.366</t>
    </r>
    <r>
      <rPr>
        <sz val="10"/>
        <rFont val="仿宋_GB2312"/>
        <family val="2"/>
      </rPr>
      <t>千米</t>
    </r>
  </si>
  <si>
    <t>4.1.28</t>
  </si>
  <si>
    <t>前林村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</si>
  <si>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4.353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8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2.6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0.18</t>
    </r>
    <r>
      <rPr>
        <sz val="10"/>
        <rFont val="仿宋_GB2312"/>
        <family val="2"/>
      </rPr>
      <t>千米</t>
    </r>
  </si>
  <si>
    <t>4.1.29</t>
  </si>
  <si>
    <t>大王三楼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</si>
  <si>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0.81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4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9.69</t>
    </r>
    <r>
      <rPr>
        <sz val="10"/>
        <rFont val="仿宋_GB2312"/>
        <family val="2"/>
      </rPr>
      <t>千米</t>
    </r>
  </si>
  <si>
    <t>4.1.30</t>
  </si>
  <si>
    <t>夏楼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</si>
  <si>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1.375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4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0.8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3.684</t>
    </r>
    <r>
      <rPr>
        <sz val="10"/>
        <rFont val="仿宋_GB2312"/>
        <family val="2"/>
      </rPr>
      <t>千米</t>
    </r>
  </si>
  <si>
    <t>4.1.31</t>
  </si>
  <si>
    <t>耿楼村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</si>
  <si>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0.162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2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0.4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4.28</t>
    </r>
    <r>
      <rPr>
        <sz val="10"/>
        <rFont val="仿宋_GB2312"/>
        <family val="2"/>
      </rPr>
      <t>千米</t>
    </r>
  </si>
  <si>
    <t>4.1.32</t>
  </si>
  <si>
    <t>宋桥村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</si>
  <si>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0.836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3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0.8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5.957</t>
    </r>
    <r>
      <rPr>
        <sz val="10"/>
        <rFont val="仿宋_GB2312"/>
        <family val="2"/>
      </rPr>
      <t>千米</t>
    </r>
  </si>
  <si>
    <t>4.1.33</t>
  </si>
  <si>
    <t>墩埠村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</si>
  <si>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2.114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9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3.2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15.179</t>
    </r>
    <r>
      <rPr>
        <sz val="10"/>
        <rFont val="仿宋_GB2312"/>
        <family val="2"/>
      </rPr>
      <t>千米</t>
    </r>
  </si>
  <si>
    <t>4.1.34</t>
  </si>
  <si>
    <t>王套楼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</si>
  <si>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1.963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4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1.2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4.571</t>
    </r>
    <r>
      <rPr>
        <sz val="10"/>
        <rFont val="仿宋_GB2312"/>
        <family val="2"/>
      </rPr>
      <t>千米</t>
    </r>
  </si>
  <si>
    <t>4.1.35</t>
  </si>
  <si>
    <t>柳北村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</si>
  <si>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3.094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6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2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11.066</t>
    </r>
    <r>
      <rPr>
        <sz val="10"/>
        <rFont val="仿宋_GB2312"/>
        <family val="2"/>
      </rPr>
      <t>千米</t>
    </r>
  </si>
  <si>
    <t>4.1.36</t>
  </si>
  <si>
    <t>齐庄村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</si>
  <si>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1.932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8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3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12.398</t>
    </r>
    <r>
      <rPr>
        <sz val="10"/>
        <rFont val="仿宋_GB2312"/>
        <family val="2"/>
      </rPr>
      <t>千米</t>
    </r>
  </si>
  <si>
    <t>4.1.37</t>
  </si>
  <si>
    <t>陈庄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</si>
  <si>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3.156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14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3.8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17.541</t>
    </r>
    <r>
      <rPr>
        <sz val="10"/>
        <rFont val="仿宋_GB2312"/>
        <family val="2"/>
      </rPr>
      <t>千米</t>
    </r>
  </si>
  <si>
    <t>4.1.38</t>
  </si>
  <si>
    <t>黄李村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</si>
  <si>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0.456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1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0.2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1.311</t>
    </r>
    <r>
      <rPr>
        <sz val="10"/>
        <rFont val="仿宋_GB2312"/>
        <family val="2"/>
      </rPr>
      <t>千米</t>
    </r>
  </si>
  <si>
    <t>4.1.39</t>
  </si>
  <si>
    <t>刘庄村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</si>
  <si>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1.384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10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2.4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11.936</t>
    </r>
    <r>
      <rPr>
        <sz val="10"/>
        <rFont val="仿宋_GB2312"/>
        <family val="2"/>
      </rPr>
      <t>千米</t>
    </r>
  </si>
  <si>
    <t>4.1.40</t>
  </si>
  <si>
    <t>叶楼村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</si>
  <si>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0.4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3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0.6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3.564</t>
    </r>
    <r>
      <rPr>
        <sz val="10"/>
        <rFont val="仿宋_GB2312"/>
        <family val="2"/>
      </rPr>
      <t>千米</t>
    </r>
  </si>
  <si>
    <t>4.1.41</t>
  </si>
  <si>
    <t>袁庄村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</si>
  <si>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3.315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5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7.384</t>
    </r>
    <r>
      <rPr>
        <sz val="10"/>
        <rFont val="仿宋_GB2312"/>
        <family val="2"/>
      </rPr>
      <t>千米</t>
    </r>
  </si>
  <si>
    <t>4.1.42</t>
  </si>
  <si>
    <t>朱庄村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</si>
  <si>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2.683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6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13.042</t>
    </r>
    <r>
      <rPr>
        <sz val="10"/>
        <rFont val="仿宋_GB2312"/>
        <family val="2"/>
      </rPr>
      <t>千米</t>
    </r>
  </si>
  <si>
    <t>4.1.43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</si>
  <si>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2.714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8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2.2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10.318</t>
    </r>
    <r>
      <rPr>
        <sz val="10"/>
        <rFont val="仿宋_GB2312"/>
        <family val="2"/>
      </rPr>
      <t>千米</t>
    </r>
  </si>
  <si>
    <t>4.1.44</t>
  </si>
  <si>
    <t>黄菜园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</si>
  <si>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1.246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6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1.8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9.683</t>
    </r>
    <r>
      <rPr>
        <sz val="10"/>
        <rFont val="仿宋_GB2312"/>
        <family val="2"/>
      </rPr>
      <t>千米</t>
    </r>
  </si>
  <si>
    <t>4.1.45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</si>
  <si>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2.172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6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1.8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9.581</t>
    </r>
    <r>
      <rPr>
        <sz val="10"/>
        <rFont val="仿宋_GB2312"/>
        <family val="2"/>
      </rPr>
      <t>千米</t>
    </r>
  </si>
  <si>
    <t>4.1.46</t>
  </si>
  <si>
    <t>王庄村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</si>
  <si>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1.87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5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8.937</t>
    </r>
    <r>
      <rPr>
        <sz val="10"/>
        <rFont val="仿宋_GB2312"/>
        <family val="2"/>
      </rPr>
      <t>千米</t>
    </r>
  </si>
  <si>
    <t>4.1.47</t>
  </si>
  <si>
    <t>官路边村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</si>
  <si>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0.816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5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1.6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6.577</t>
    </r>
    <r>
      <rPr>
        <sz val="10"/>
        <rFont val="仿宋_GB2312"/>
        <family val="2"/>
      </rPr>
      <t>千米</t>
    </r>
  </si>
  <si>
    <t>4.1.48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</si>
  <si>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0.7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2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0.8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4.15</t>
    </r>
    <r>
      <rPr>
        <sz val="10"/>
        <rFont val="仿宋_GB2312"/>
        <family val="2"/>
      </rPr>
      <t>千米</t>
    </r>
  </si>
  <si>
    <t>4.1.49</t>
  </si>
  <si>
    <t>薛庄村</t>
  </si>
  <si>
    <r>
      <rPr>
        <sz val="10"/>
        <rFont val="Times New Roman"/>
        <family val="2"/>
      </rPr>
      <t>10</t>
    </r>
    <r>
      <rPr>
        <sz val="10"/>
        <rFont val="仿宋_GB2312"/>
        <family val="2"/>
      </rPr>
      <t>千伏线路</t>
    </r>
    <r>
      <rPr>
        <sz val="10"/>
        <rFont val="Times New Roman"/>
        <family val="2"/>
      </rPr>
      <t>2.651</t>
    </r>
    <r>
      <rPr>
        <sz val="10"/>
        <rFont val="仿宋_GB2312"/>
        <family val="2"/>
      </rPr>
      <t>千米，配电台区</t>
    </r>
    <r>
      <rPr>
        <sz val="10"/>
        <rFont val="Times New Roman"/>
        <family val="2"/>
      </rPr>
      <t>6</t>
    </r>
    <r>
      <rPr>
        <sz val="10"/>
        <rFont val="仿宋_GB2312"/>
        <family val="2"/>
      </rPr>
      <t>个，配电容量</t>
    </r>
    <r>
      <rPr>
        <sz val="10"/>
        <rFont val="Times New Roman"/>
        <family val="2"/>
      </rPr>
      <t>1.4</t>
    </r>
    <r>
      <rPr>
        <sz val="10"/>
        <rFont val="仿宋_GB2312"/>
        <family val="2"/>
      </rPr>
      <t>兆伏安，低压线路</t>
    </r>
    <r>
      <rPr>
        <sz val="10"/>
        <rFont val="Times New Roman"/>
        <family val="2"/>
      </rPr>
      <t>8.287</t>
    </r>
    <r>
      <rPr>
        <sz val="10"/>
        <rFont val="仿宋_GB2312"/>
        <family val="2"/>
      </rPr>
      <t>千米</t>
    </r>
  </si>
  <si>
    <t>五、文化服务</t>
  </si>
  <si>
    <t>5.1.1</t>
  </si>
  <si>
    <t>朱集乡刘营</t>
  </si>
  <si>
    <t>一个舞台、一个宣传栏</t>
  </si>
  <si>
    <t xml:space="preserve"> 朱集乡刘营</t>
  </si>
  <si>
    <t>文广新局</t>
  </si>
  <si>
    <t>5.1.2</t>
  </si>
  <si>
    <t>朱集乡许庄</t>
  </si>
  <si>
    <t>一个广场、一个舞台</t>
  </si>
  <si>
    <t xml:space="preserve"> 朱集乡许庄</t>
  </si>
  <si>
    <t>5.1.3</t>
  </si>
  <si>
    <t>一个舞台、一个宣传栏、一套文化器材</t>
  </si>
  <si>
    <t>5.1.4</t>
  </si>
  <si>
    <t>鲁台镇河口</t>
  </si>
  <si>
    <t>5.1.5</t>
  </si>
  <si>
    <t>5.1.6</t>
  </si>
  <si>
    <t>鲁台镇毛庄</t>
  </si>
  <si>
    <t>一个广场、一个舞台、一个宣传栏、一套文化器材</t>
  </si>
  <si>
    <t>5.1.7</t>
  </si>
  <si>
    <t>刘振屯紫荆台</t>
  </si>
  <si>
    <t>一个水冲式厕所</t>
  </si>
  <si>
    <t>5.1.8</t>
  </si>
  <si>
    <t>皇集乡后家</t>
  </si>
  <si>
    <t>5.1.9</t>
  </si>
  <si>
    <t>黄集乡马桩</t>
  </si>
  <si>
    <t>5.1.10</t>
  </si>
  <si>
    <t>王店乡袁庄</t>
  </si>
  <si>
    <t>5.1.11</t>
  </si>
  <si>
    <t>大连乡郭寨</t>
  </si>
  <si>
    <t>一个舞台、一个水冲式厕所、一个宣传栏</t>
  </si>
  <si>
    <t>5.1.12</t>
  </si>
  <si>
    <t>一个水冲式厕所、一个宣传栏</t>
  </si>
  <si>
    <t>5.1.13</t>
  </si>
  <si>
    <t>葛店乡徐集</t>
  </si>
  <si>
    <t>一个广场、一个舞台、一个水冲式厕所</t>
  </si>
  <si>
    <t>5.1.14</t>
  </si>
  <si>
    <t>葛店乡李关</t>
  </si>
  <si>
    <t>一个广场、一个水冲式厕所</t>
  </si>
  <si>
    <t>5.1.15</t>
  </si>
  <si>
    <t>葛店乡杨楼</t>
  </si>
  <si>
    <t>一个舞台</t>
  </si>
  <si>
    <t>5.1.16</t>
  </si>
  <si>
    <t>一个广场</t>
  </si>
  <si>
    <t>5.1.17</t>
  </si>
  <si>
    <t>齐老乡柳北</t>
  </si>
  <si>
    <t>一个舞台、一个宣传栏、一套文化器材、一套体育器材</t>
  </si>
  <si>
    <t>5.1.18</t>
  </si>
  <si>
    <t>齐老乡齐庄</t>
  </si>
  <si>
    <t>5.1.19</t>
  </si>
  <si>
    <t>齐老乡柳南</t>
  </si>
  <si>
    <t>5.1.20</t>
  </si>
  <si>
    <t>齐老乡张阁</t>
  </si>
  <si>
    <t>5.1.21</t>
  </si>
  <si>
    <t>一个舞台、一个水冲式厕所</t>
  </si>
  <si>
    <t>5.1.22</t>
  </si>
  <si>
    <t>5.1.23</t>
  </si>
  <si>
    <t>5.1.24</t>
  </si>
  <si>
    <t>5.1.25</t>
  </si>
  <si>
    <t>白楼镇大李</t>
  </si>
  <si>
    <t>5.1.26</t>
  </si>
  <si>
    <t>白楼镇郭楼</t>
  </si>
  <si>
    <t>5.1.27</t>
  </si>
  <si>
    <t>白楼镇大徐</t>
  </si>
  <si>
    <t>5.1.28</t>
  </si>
  <si>
    <t>白楼镇劳楼</t>
  </si>
  <si>
    <t>六、农村环境整治工程</t>
  </si>
  <si>
    <t>6.2.1</t>
  </si>
  <si>
    <t>从庄</t>
  </si>
  <si>
    <t>村内道路两侧排水管道的建设、墙体粉刷美化、文化墙制作、村庄绿化、道路亮化、公厕建设、公共场所美化、残墙断壁的修复、乱搭乱建乱涂乱化的清理</t>
  </si>
  <si>
    <t>30万/个</t>
  </si>
  <si>
    <t>县住建局</t>
  </si>
  <si>
    <t>6.2.2</t>
  </si>
  <si>
    <t>贾庄</t>
  </si>
  <si>
    <t>6.2.3</t>
  </si>
  <si>
    <t>黄菜园村委会</t>
  </si>
  <si>
    <t>6.2.4</t>
  </si>
  <si>
    <t>北刘楼村委会</t>
  </si>
  <si>
    <t>6.2.5</t>
  </si>
  <si>
    <t>刘陈村委会</t>
  </si>
  <si>
    <t>6.2.6</t>
  </si>
  <si>
    <t>曹堂村委会</t>
  </si>
  <si>
    <t>6.2.7</t>
  </si>
  <si>
    <t>王拱楼村委会</t>
  </si>
  <si>
    <t>6.2.8</t>
  </si>
  <si>
    <t>王庄村委会</t>
  </si>
  <si>
    <t>6.2.9</t>
  </si>
  <si>
    <t>田埠口村委会</t>
  </si>
  <si>
    <t>6.2.10</t>
  </si>
  <si>
    <t>墩埠村委会</t>
  </si>
  <si>
    <t>6.2.11</t>
  </si>
  <si>
    <t>王套楼村委会</t>
  </si>
  <si>
    <t>6.2.12</t>
  </si>
  <si>
    <t>河口村委会</t>
  </si>
  <si>
    <t>6.2.13</t>
  </si>
  <si>
    <t>毛庄村委会</t>
  </si>
  <si>
    <t>6.2.14</t>
  </si>
  <si>
    <t>季桥村委会</t>
  </si>
  <si>
    <t>6.2.15</t>
  </si>
  <si>
    <t>6.2.16</t>
  </si>
  <si>
    <t>鲁集村委会</t>
  </si>
  <si>
    <t>6.2.17</t>
  </si>
  <si>
    <t>陆湾村委会</t>
  </si>
  <si>
    <t>6.2.18</t>
  </si>
  <si>
    <t>大姚营村委会</t>
  </si>
  <si>
    <t>6.2.19</t>
  </si>
  <si>
    <t>黄路口村委会</t>
  </si>
  <si>
    <t>6.2.20</t>
  </si>
  <si>
    <t>张楼村委会</t>
  </si>
  <si>
    <t>6.2.21</t>
  </si>
  <si>
    <t>谷庄村委会</t>
  </si>
  <si>
    <t>6.2.22</t>
  </si>
  <si>
    <t>小吴村委会</t>
  </si>
  <si>
    <t>6.2.23</t>
  </si>
  <si>
    <t>陈老将村委会</t>
  </si>
  <si>
    <t>6.2.24</t>
  </si>
  <si>
    <t>时庄村委会</t>
  </si>
  <si>
    <t>6.2.25</t>
  </si>
  <si>
    <t>张标村委会</t>
  </si>
  <si>
    <t>6.2.26</t>
  </si>
  <si>
    <t>中营子村委会</t>
  </si>
  <si>
    <t>6.2.27</t>
  </si>
  <si>
    <t>小何村委会</t>
  </si>
  <si>
    <t>6.2.28</t>
  </si>
  <si>
    <t>常楼村委会</t>
  </si>
  <si>
    <t>6.2.29</t>
  </si>
  <si>
    <t>赵桥村委会</t>
  </si>
  <si>
    <t>6.2.30</t>
  </si>
  <si>
    <t>前林村委会</t>
  </si>
  <si>
    <t>6.2.31</t>
  </si>
  <si>
    <t>黄楼村委会</t>
  </si>
  <si>
    <t>6.2.32</t>
  </si>
  <si>
    <t>常庄村委会</t>
  </si>
  <si>
    <t>6.2.33</t>
  </si>
  <si>
    <t>许庙村委会</t>
  </si>
  <si>
    <t>6.2.34</t>
  </si>
  <si>
    <t>大李村委会</t>
  </si>
  <si>
    <t>6.2.35</t>
  </si>
  <si>
    <t>刘老家村委会</t>
  </si>
  <si>
    <t>6.2.36</t>
  </si>
  <si>
    <t>岳桥村委会</t>
  </si>
  <si>
    <t>6.2.37</t>
  </si>
  <si>
    <t>张千村委会</t>
  </si>
  <si>
    <t>6.2.38</t>
  </si>
  <si>
    <t>李庄村委会</t>
  </si>
  <si>
    <t>6.2.39</t>
  </si>
  <si>
    <t>梅墩村委会</t>
  </si>
  <si>
    <t>6.2.40</t>
  </si>
  <si>
    <t>徐楼村委会</t>
  </si>
  <si>
    <t>6.2.41</t>
  </si>
  <si>
    <t>杰针园村委会</t>
  </si>
  <si>
    <t>6.2.42</t>
  </si>
  <si>
    <t>庙西张村委会</t>
  </si>
  <si>
    <t>6.2.43</t>
  </si>
  <si>
    <t>柏树坟村委会</t>
  </si>
  <si>
    <t>6.2.44</t>
  </si>
  <si>
    <t>刘桥村委会</t>
  </si>
  <si>
    <t>6.2.45</t>
  </si>
  <si>
    <t>大雷楼村委会</t>
  </si>
  <si>
    <t>6.2.46</t>
  </si>
  <si>
    <t>许庄村委会</t>
  </si>
  <si>
    <t>6.2.47</t>
  </si>
  <si>
    <t>高井村委会</t>
  </si>
  <si>
    <t>6.2.48</t>
  </si>
  <si>
    <t>杨庄村委会</t>
  </si>
  <si>
    <t>6.2.49</t>
  </si>
  <si>
    <t>洪楼村委会</t>
  </si>
  <si>
    <t>6.2.50</t>
  </si>
  <si>
    <t>刘营村委会</t>
  </si>
  <si>
    <t>6.2.51</t>
  </si>
  <si>
    <t>武湾村委会</t>
  </si>
  <si>
    <t>6.2.52</t>
  </si>
  <si>
    <t>红山村委会</t>
  </si>
  <si>
    <t>6.2.53</t>
  </si>
  <si>
    <t>肖庄村委会</t>
  </si>
  <si>
    <t>6.2.54</t>
  </si>
  <si>
    <t>贾庄村委会</t>
  </si>
  <si>
    <t>6.2.55</t>
  </si>
  <si>
    <t>6.2.56</t>
  </si>
  <si>
    <t>刘庄村委会</t>
  </si>
  <si>
    <t>6.2.57</t>
  </si>
  <si>
    <t>于刘寨村委会</t>
  </si>
  <si>
    <t>6.2.58</t>
  </si>
  <si>
    <t>丁洼村委会</t>
  </si>
  <si>
    <t>6.2.59</t>
  </si>
  <si>
    <t>雷堂村委会</t>
  </si>
  <si>
    <t>6.2.60</t>
  </si>
  <si>
    <t>6.2.61</t>
  </si>
  <si>
    <t>常佰屯村委会</t>
  </si>
  <si>
    <t>6.2.62</t>
  </si>
  <si>
    <t>孔寨村委会</t>
  </si>
  <si>
    <t>6.2.63</t>
  </si>
  <si>
    <t>陈洼村委会</t>
  </si>
  <si>
    <t>6.2.64</t>
  </si>
  <si>
    <t>郭砦村委会</t>
  </si>
  <si>
    <t>6.2.65</t>
  </si>
  <si>
    <t>代庙村委会</t>
  </si>
  <si>
    <t>6.2.66</t>
  </si>
  <si>
    <t>林楼村委会</t>
  </si>
  <si>
    <t>6.2.67</t>
  </si>
  <si>
    <t>齐庄村委会</t>
  </si>
  <si>
    <t>6.2.68</t>
  </si>
  <si>
    <t>苑楼村委会</t>
  </si>
  <si>
    <t>6.2.69</t>
  </si>
  <si>
    <t>周庄村委会</t>
  </si>
  <si>
    <t>6.2.70</t>
  </si>
  <si>
    <t>龚桥村委会</t>
  </si>
  <si>
    <t>6.2.71</t>
  </si>
  <si>
    <t>大朱村委会</t>
  </si>
  <si>
    <t>6.2.72</t>
  </si>
  <si>
    <t>高桥村委会</t>
  </si>
  <si>
    <t>6.2.73</t>
  </si>
  <si>
    <t>6.2.74</t>
  </si>
  <si>
    <t>袁庄村委会</t>
  </si>
  <si>
    <t>6.2.75</t>
  </si>
  <si>
    <t>黄李村委会</t>
  </si>
  <si>
    <t>6.2.76</t>
  </si>
  <si>
    <t>梁桃村委会</t>
  </si>
  <si>
    <t>6.2.77</t>
  </si>
  <si>
    <t>高庄村委会</t>
  </si>
  <si>
    <t>6.2.78</t>
  </si>
  <si>
    <t>陈庄村委会</t>
  </si>
  <si>
    <t>6.2.79</t>
  </si>
  <si>
    <t>6.2.80</t>
  </si>
  <si>
    <t>白楼村委会</t>
  </si>
  <si>
    <t>6.2.81</t>
  </si>
  <si>
    <t>叶楼村委会</t>
  </si>
  <si>
    <t>6.2.82</t>
  </si>
  <si>
    <t>朱庄村委会</t>
  </si>
  <si>
    <t>6.2.83</t>
  </si>
  <si>
    <t>杨楼村委会</t>
  </si>
  <si>
    <t>6.2.84</t>
  </si>
  <si>
    <t>徐寨村委会</t>
  </si>
  <si>
    <t>6.2.85</t>
  </si>
  <si>
    <t>邱张楼村委会</t>
  </si>
  <si>
    <t>6.2.86</t>
  </si>
  <si>
    <t>6.2.87</t>
  </si>
  <si>
    <t>代集村委会</t>
  </si>
  <si>
    <t>6.2.88</t>
  </si>
  <si>
    <t>杜洼村委会</t>
  </si>
  <si>
    <t>6.2.89</t>
  </si>
  <si>
    <t>姜楼村委会</t>
  </si>
  <si>
    <t>6.2.90</t>
  </si>
  <si>
    <t>李关村委会</t>
  </si>
  <si>
    <t>6.2.91</t>
  </si>
  <si>
    <t>大徐楼村委会</t>
  </si>
  <si>
    <t>6.2.92</t>
  </si>
  <si>
    <t>徐集村委会</t>
  </si>
  <si>
    <t>6.2.93</t>
  </si>
  <si>
    <t>左桥村委会</t>
  </si>
  <si>
    <t>6.2.94</t>
  </si>
  <si>
    <t>6.2.95</t>
  </si>
  <si>
    <t>魏寨村委会</t>
  </si>
  <si>
    <t>6.2.96</t>
  </si>
  <si>
    <t>胡王村委会</t>
  </si>
  <si>
    <t>6.2.97</t>
  </si>
  <si>
    <t>后家村委会</t>
  </si>
  <si>
    <t>6.2.98</t>
  </si>
  <si>
    <t>王楼村委会</t>
  </si>
  <si>
    <t>6.2.99</t>
  </si>
  <si>
    <t>朱桥村委会</t>
  </si>
  <si>
    <t>6.2.100</t>
  </si>
  <si>
    <t>马庄村委会</t>
  </si>
  <si>
    <t>6.2.101</t>
  </si>
  <si>
    <t>青谷堆村委会</t>
  </si>
  <si>
    <t>6.2.102</t>
  </si>
  <si>
    <t>崔楼村委会</t>
  </si>
  <si>
    <t>6.2.103</t>
  </si>
  <si>
    <t>王营子村委会</t>
  </si>
  <si>
    <t>6.2.104</t>
  </si>
  <si>
    <t>大徐村委会</t>
  </si>
  <si>
    <t>6.2.105</t>
  </si>
  <si>
    <t>五谷台村委会</t>
  </si>
  <si>
    <t>6.2.106</t>
  </si>
  <si>
    <t>郭楼村委会</t>
  </si>
  <si>
    <t>6.2.107</t>
  </si>
  <si>
    <t>沙沃村委会</t>
  </si>
  <si>
    <t>6.2.108</t>
  </si>
  <si>
    <t>劳楼村委会</t>
  </si>
  <si>
    <t>6.2.109</t>
  </si>
  <si>
    <t>大宋村委会</t>
  </si>
  <si>
    <t>6.2.110</t>
  </si>
  <si>
    <t>沙卯刘村委会</t>
  </si>
  <si>
    <t>6.2.111</t>
  </si>
  <si>
    <t>大郝村委会</t>
  </si>
  <si>
    <t>6.2.112</t>
  </si>
  <si>
    <t>卢关村委会</t>
  </si>
  <si>
    <t>6.2.113</t>
  </si>
  <si>
    <t>大郑村委会</t>
  </si>
  <si>
    <t>6.2.114</t>
  </si>
  <si>
    <t>6.2.115</t>
  </si>
  <si>
    <t>柳北村委会</t>
  </si>
  <si>
    <t>6.2.116</t>
  </si>
  <si>
    <t>6.2.117</t>
  </si>
  <si>
    <t>柳南村委会</t>
  </si>
  <si>
    <t>6.2.118</t>
  </si>
  <si>
    <t>随庄村委会</t>
  </si>
  <si>
    <t>6.2.119</t>
  </si>
  <si>
    <t>葛集村委会</t>
  </si>
  <si>
    <t>6.2.120</t>
  </si>
  <si>
    <t>刘庄寨村委会</t>
  </si>
  <si>
    <t>6.2.121</t>
  </si>
  <si>
    <t>张阁村委会</t>
  </si>
  <si>
    <t>6.2.122</t>
  </si>
  <si>
    <t>付刘庄村委会</t>
  </si>
  <si>
    <t>6.2.123</t>
  </si>
  <si>
    <t>赵刘村委会</t>
  </si>
  <si>
    <t>6.2.124</t>
  </si>
  <si>
    <t>薛庄村委会</t>
  </si>
  <si>
    <t>6.2.125</t>
  </si>
  <si>
    <t>官路边村委会</t>
  </si>
  <si>
    <t>6.2.126</t>
  </si>
  <si>
    <t>杜庄村委会</t>
  </si>
  <si>
    <t>6.2.127</t>
  </si>
  <si>
    <t>胜利村委会</t>
  </si>
  <si>
    <t>6.2.128</t>
  </si>
  <si>
    <t>6.2.129</t>
  </si>
  <si>
    <t>后张村委会</t>
  </si>
  <si>
    <t>6.2.130</t>
  </si>
  <si>
    <t>程楼村委会</t>
  </si>
  <si>
    <t>6.2.131</t>
  </si>
  <si>
    <t>栗集村委会</t>
  </si>
  <si>
    <t>6.2.132</t>
  </si>
  <si>
    <t>石营村委会</t>
  </si>
  <si>
    <t>6.2.133</t>
  </si>
  <si>
    <t>郝庄村委会</t>
  </si>
  <si>
    <t>6.2.134</t>
  </si>
  <si>
    <t>西黄村委会</t>
  </si>
  <si>
    <t>6.2.135</t>
  </si>
  <si>
    <t>耿楼村委会</t>
  </si>
  <si>
    <t>6.2.136</t>
  </si>
  <si>
    <t>夏楼村委会</t>
  </si>
  <si>
    <t>6.2.137</t>
  </si>
  <si>
    <t>葛楼村委会</t>
  </si>
  <si>
    <t>6.2.138</t>
  </si>
  <si>
    <t>大王三楼村委会</t>
  </si>
  <si>
    <t>6.2.139</t>
  </si>
  <si>
    <t>张竹园村委会</t>
  </si>
  <si>
    <t>6.2.140</t>
  </si>
  <si>
    <t>紫荆台村委会</t>
  </si>
  <si>
    <t>6.2.141</t>
  </si>
  <si>
    <t>高河铺村委会</t>
  </si>
  <si>
    <t>6.2.142</t>
  </si>
  <si>
    <t>宋桥村委会</t>
  </si>
  <si>
    <t>6.2.143</t>
  </si>
  <si>
    <t>白楼镇大郝村综合项目</t>
  </si>
  <si>
    <t>白楼镇</t>
  </si>
  <si>
    <t>150吨/天</t>
  </si>
  <si>
    <t>2018.1-2018.11</t>
  </si>
  <si>
    <t>白楼镇大郝村</t>
  </si>
  <si>
    <t>县环保局</t>
  </si>
  <si>
    <t>6.2.144</t>
  </si>
  <si>
    <t>朱集乡高井村综合项目</t>
  </si>
  <si>
    <t>朱集乡</t>
  </si>
  <si>
    <t>120吨/天</t>
  </si>
  <si>
    <t>朱集乡高井村</t>
  </si>
  <si>
    <t>6.2.145</t>
  </si>
  <si>
    <t>豆门乡夏刘营村综合项目</t>
  </si>
  <si>
    <t>豆门乡</t>
  </si>
  <si>
    <t>豆门乡夏刘营村</t>
  </si>
  <si>
    <t>6.2.146</t>
  </si>
  <si>
    <t>新站镇刘陈村综合项目</t>
  </si>
  <si>
    <t>新站镇</t>
  </si>
  <si>
    <t>6.2.147</t>
  </si>
  <si>
    <t>冯塘乡刘陈综合项目</t>
  </si>
  <si>
    <t>冯塘乡</t>
  </si>
  <si>
    <t>6.2.148</t>
  </si>
  <si>
    <t>冯塘乡朱贾庄综合项目</t>
  </si>
  <si>
    <t>冯塘乡朱贾庄</t>
  </si>
  <si>
    <t>6.2.149</t>
  </si>
  <si>
    <t>鲁台镇鲁集村综合项目</t>
  </si>
  <si>
    <t>鲁台镇</t>
  </si>
  <si>
    <t>200吨/天</t>
  </si>
  <si>
    <t>鲁台镇鲁集村</t>
  </si>
  <si>
    <t>6.2.150</t>
  </si>
  <si>
    <t>刘振屯乡紫荆台村综合项目</t>
  </si>
  <si>
    <t>刘振屯乡</t>
  </si>
  <si>
    <t>刘振屯乡紫荆台村</t>
  </si>
  <si>
    <t>6.2.151</t>
  </si>
  <si>
    <t>王店乡刘桥村综合项目</t>
  </si>
  <si>
    <t>王店乡</t>
  </si>
  <si>
    <t>6.2.152</t>
  </si>
  <si>
    <t>大连乡郭寨村综合项目</t>
  </si>
  <si>
    <t>大连乡</t>
  </si>
  <si>
    <t>100吨/天</t>
  </si>
  <si>
    <t>大连乡郭寨村</t>
  </si>
  <si>
    <t>6.2.153</t>
  </si>
  <si>
    <t>黄集乡王营子村综合项目</t>
  </si>
  <si>
    <t>黄集乡</t>
  </si>
  <si>
    <t>黄集乡王营子村</t>
  </si>
  <si>
    <t>6.2.154</t>
  </si>
  <si>
    <t>四通镇时庄村综合项目</t>
  </si>
  <si>
    <t>四通镇时庄村</t>
  </si>
  <si>
    <t>6.2.155</t>
  </si>
  <si>
    <t>临蔡镇常楼村综合项目</t>
  </si>
  <si>
    <t>临蔡镇</t>
  </si>
  <si>
    <t>130吨/天</t>
  </si>
  <si>
    <t>临蔡镇常楼村</t>
  </si>
  <si>
    <t>6.2.156</t>
  </si>
  <si>
    <t>安岭镇程楼村综合项目</t>
  </si>
  <si>
    <t>安岭镇</t>
  </si>
  <si>
    <t>160吨/天</t>
  </si>
  <si>
    <t>6.2.157</t>
  </si>
  <si>
    <t>齐老乡齐庄村综合项目</t>
  </si>
  <si>
    <t>齐老乡</t>
  </si>
  <si>
    <t>6.2.158</t>
  </si>
  <si>
    <t>曹河乡石营村综合项目</t>
  </si>
  <si>
    <t>曹河乡</t>
  </si>
  <si>
    <t>曹河乡石营村</t>
  </si>
  <si>
    <t>6.2.159</t>
  </si>
  <si>
    <t>郑集乡官路边村综合项目</t>
  </si>
  <si>
    <t>郑集乡</t>
  </si>
  <si>
    <t>郑集乡官路边村</t>
  </si>
  <si>
    <t>6.2.160</t>
  </si>
  <si>
    <t>葛店乡李关村综合项目</t>
  </si>
  <si>
    <t>葛店乡</t>
  </si>
  <si>
    <t>葛店乡李关村</t>
  </si>
  <si>
    <t>6.2.161</t>
  </si>
  <si>
    <t>城关镇从庄综合项目</t>
  </si>
  <si>
    <t>七、光伏发电</t>
  </si>
  <si>
    <t>7.1.1</t>
  </si>
  <si>
    <t>kw</t>
  </si>
  <si>
    <t>2018.1-2018.6</t>
  </si>
  <si>
    <t>发改委、扶贫办</t>
  </si>
  <si>
    <t>7.1.2</t>
  </si>
  <si>
    <t>王庄</t>
  </si>
  <si>
    <t>7.1.3</t>
  </si>
  <si>
    <t>刘陈</t>
  </si>
  <si>
    <t>7.1.4</t>
  </si>
  <si>
    <t>曹堂</t>
  </si>
  <si>
    <t>7.1.5</t>
  </si>
  <si>
    <t>王拱楼</t>
  </si>
  <si>
    <t>7.1.6</t>
  </si>
  <si>
    <t>田埠口</t>
  </si>
  <si>
    <t>7.1.7</t>
  </si>
  <si>
    <t>北刘楼</t>
  </si>
  <si>
    <t>7.1.8</t>
  </si>
  <si>
    <t>7.1.9</t>
  </si>
  <si>
    <t>墩卜村</t>
  </si>
  <si>
    <t>7.1.10</t>
  </si>
  <si>
    <t>7.1.11</t>
  </si>
  <si>
    <t>河口村</t>
  </si>
  <si>
    <t>7.1.12</t>
  </si>
  <si>
    <t>季桥</t>
  </si>
  <si>
    <t>7.1.13</t>
  </si>
  <si>
    <t>陆湾</t>
  </si>
  <si>
    <t>7.1.14</t>
  </si>
  <si>
    <t>大姚营</t>
  </si>
  <si>
    <t>7.1.15</t>
  </si>
  <si>
    <t>毛庄</t>
  </si>
  <si>
    <t>7.1.16</t>
  </si>
  <si>
    <t>常楼</t>
  </si>
  <si>
    <t>7.1.17</t>
  </si>
  <si>
    <t>常庄</t>
  </si>
  <si>
    <t>7.1.18</t>
  </si>
  <si>
    <t>许庙</t>
  </si>
  <si>
    <t>7.1.19</t>
  </si>
  <si>
    <t>大李</t>
  </si>
  <si>
    <t>7.1.20</t>
  </si>
  <si>
    <t>刘老</t>
  </si>
  <si>
    <t>7.1.21</t>
  </si>
  <si>
    <t>岳桥</t>
  </si>
  <si>
    <t>7.1.22</t>
  </si>
  <si>
    <t>前林</t>
  </si>
  <si>
    <t>7.1.23</t>
  </si>
  <si>
    <t>张千</t>
  </si>
  <si>
    <t>7.1.24</t>
  </si>
  <si>
    <t>小何</t>
  </si>
  <si>
    <t>7.1.25</t>
  </si>
  <si>
    <t>黄路口</t>
  </si>
  <si>
    <t>7.1.26</t>
  </si>
  <si>
    <t>小吴</t>
  </si>
  <si>
    <t>7.1.27</t>
  </si>
  <si>
    <t>张标</t>
  </si>
  <si>
    <t>7.1.28</t>
  </si>
  <si>
    <t>陈老将</t>
  </si>
  <si>
    <t>7.1.29</t>
  </si>
  <si>
    <t>谷庄</t>
  </si>
  <si>
    <t>7.1.30</t>
  </si>
  <si>
    <t>张楼</t>
  </si>
  <si>
    <t>7.1.31</t>
  </si>
  <si>
    <t>时庄</t>
  </si>
  <si>
    <t>7.1.32</t>
  </si>
  <si>
    <t>红山</t>
  </si>
  <si>
    <t>7.1.33</t>
  </si>
  <si>
    <t>楚庄</t>
  </si>
  <si>
    <t>7.1.34</t>
  </si>
  <si>
    <t>武湾</t>
  </si>
  <si>
    <t>7.1.35</t>
  </si>
  <si>
    <t>夏刘营</t>
  </si>
  <si>
    <t>7.1.36</t>
  </si>
  <si>
    <t>大雷楼</t>
  </si>
  <si>
    <t>7.1.37</t>
  </si>
  <si>
    <t>许庄</t>
  </si>
  <si>
    <t>7.1.38</t>
  </si>
  <si>
    <t>高井</t>
  </si>
  <si>
    <t>7.1.39</t>
  </si>
  <si>
    <t>杨庄</t>
  </si>
  <si>
    <t>7.1.40</t>
  </si>
  <si>
    <t>宋桥</t>
  </si>
  <si>
    <t>7.1.41</t>
  </si>
  <si>
    <t>张竹园</t>
  </si>
  <si>
    <t>7.1.42</t>
  </si>
  <si>
    <t>王三楼</t>
  </si>
  <si>
    <t>7.1.43</t>
  </si>
  <si>
    <t>7.1.44</t>
  </si>
  <si>
    <t>葛楼</t>
  </si>
  <si>
    <t>7.1.45</t>
  </si>
  <si>
    <t>高河铺</t>
  </si>
  <si>
    <t>7.1.46</t>
  </si>
  <si>
    <t>耿楼</t>
  </si>
  <si>
    <t>7.1.47</t>
  </si>
  <si>
    <t>7.1.48</t>
  </si>
  <si>
    <t>徐集</t>
  </si>
  <si>
    <t>7.1.49</t>
  </si>
  <si>
    <t>徐寨</t>
  </si>
  <si>
    <t>7.1.50</t>
  </si>
  <si>
    <t>杨楼</t>
  </si>
  <si>
    <t>7.1.51</t>
  </si>
  <si>
    <t>7.1.52</t>
  </si>
  <si>
    <t>崔楼</t>
  </si>
  <si>
    <t>7.1.53</t>
  </si>
  <si>
    <t>青谷堆</t>
  </si>
  <si>
    <t>7.1.54</t>
  </si>
  <si>
    <t>王楼</t>
  </si>
  <si>
    <t>7.1.55</t>
  </si>
  <si>
    <t>马庄</t>
  </si>
  <si>
    <t>7.1.56</t>
  </si>
  <si>
    <t>后家</t>
  </si>
  <si>
    <t>7.1.57</t>
  </si>
  <si>
    <t>魏寨</t>
  </si>
  <si>
    <t>7.1.58</t>
  </si>
  <si>
    <t>7.1.59</t>
  </si>
  <si>
    <t>7.1.60</t>
  </si>
  <si>
    <t>沙卯刘</t>
  </si>
  <si>
    <t>7.1.61</t>
  </si>
  <si>
    <t>郭楼</t>
  </si>
  <si>
    <t>7.1.62</t>
  </si>
  <si>
    <t>大郝</t>
  </si>
  <si>
    <t>7.1.63</t>
  </si>
  <si>
    <t>大宋</t>
  </si>
  <si>
    <t>7.1.64</t>
  </si>
  <si>
    <t>大徐</t>
  </si>
  <si>
    <t>7.1.65</t>
  </si>
  <si>
    <t>卢关</t>
  </si>
  <si>
    <t>7.1.66</t>
  </si>
  <si>
    <t>沙沃</t>
  </si>
  <si>
    <t>7.1.67</t>
  </si>
  <si>
    <t>五谷台</t>
  </si>
  <si>
    <t>7.1.68</t>
  </si>
  <si>
    <t>葛集</t>
  </si>
  <si>
    <t>7.1.69</t>
  </si>
  <si>
    <t>张阁</t>
  </si>
  <si>
    <t>7.1.70</t>
  </si>
  <si>
    <t>柳南</t>
  </si>
  <si>
    <t>7.1.71</t>
  </si>
  <si>
    <t>刘庄寨</t>
  </si>
  <si>
    <t>7.1.72</t>
  </si>
  <si>
    <t>齐庄</t>
  </si>
  <si>
    <t>7.1.73</t>
  </si>
  <si>
    <t>随庄</t>
  </si>
  <si>
    <t>7.1.74</t>
  </si>
  <si>
    <t>西黄楼</t>
  </si>
  <si>
    <t>7.1.75</t>
  </si>
  <si>
    <t>石营</t>
  </si>
  <si>
    <t>7.1.76</t>
  </si>
  <si>
    <t>程楼</t>
  </si>
  <si>
    <t>7.1.77</t>
  </si>
  <si>
    <t>郝庄</t>
  </si>
  <si>
    <t>7.1.78</t>
  </si>
  <si>
    <t>栗集</t>
  </si>
  <si>
    <t>7.1.79</t>
  </si>
  <si>
    <t>赵刘</t>
  </si>
  <si>
    <t>7.1.80</t>
  </si>
  <si>
    <t>薛庄</t>
  </si>
  <si>
    <t>7.1.81</t>
  </si>
  <si>
    <t>官路边</t>
  </si>
  <si>
    <t>7.1.82</t>
  </si>
  <si>
    <t>杜庄</t>
  </si>
  <si>
    <t>7.1.83</t>
  </si>
  <si>
    <t>李庄</t>
  </si>
  <si>
    <t>7.1.84</t>
  </si>
  <si>
    <t>后张</t>
  </si>
  <si>
    <t>八、幼儿园建设</t>
  </si>
  <si>
    <t>8.1.1</t>
  </si>
  <si>
    <t>大连乡大朱小学附属幼儿园</t>
  </si>
  <si>
    <r>
      <rPr>
        <sz val="10"/>
        <rFont val="宋体"/>
        <family val="2"/>
      </rPr>
      <t>㎡</t>
    </r>
    <r>
      <rPr>
        <sz val="10"/>
        <rFont val="仿宋_GB2312"/>
        <family val="2"/>
      </rPr>
      <t>/个</t>
    </r>
  </si>
  <si>
    <t>园舍改造及设备购置</t>
  </si>
  <si>
    <t>2018.7-2018.9</t>
  </si>
  <si>
    <t>8.1.2</t>
  </si>
  <si>
    <t>刘振屯乡宋桥小学附属幼儿园</t>
  </si>
  <si>
    <t>刘振屯乡宋桥</t>
  </si>
  <si>
    <t>九、村室配套建设</t>
  </si>
  <si>
    <t>9.1.1</t>
  </si>
  <si>
    <t>新站镇 黄菜园</t>
  </si>
  <si>
    <t>新建厕所，版面</t>
  </si>
  <si>
    <t>县委组织部</t>
  </si>
  <si>
    <t>9.1.2</t>
  </si>
  <si>
    <t>新站镇 田埠口</t>
  </si>
  <si>
    <t>村室维修，村室道路，新建厕所，版面</t>
  </si>
  <si>
    <t>9.1.3</t>
  </si>
  <si>
    <t>新站镇 曹堂</t>
  </si>
  <si>
    <t>新建村室，版面</t>
  </si>
  <si>
    <t>9.1.4</t>
  </si>
  <si>
    <t>新站镇王庄</t>
  </si>
  <si>
    <t>版面、厕所</t>
  </si>
  <si>
    <t>9.1.5</t>
  </si>
  <si>
    <t>党建版面</t>
  </si>
  <si>
    <t>9.1.6</t>
  </si>
  <si>
    <t>党建版面，地面硬化</t>
  </si>
  <si>
    <t>9.1.7</t>
  </si>
  <si>
    <t>新站镇刘陈</t>
  </si>
  <si>
    <t>9.1.8</t>
  </si>
  <si>
    <t>水冲式厕所</t>
  </si>
  <si>
    <t>9.1.9</t>
  </si>
  <si>
    <t>豆门乡楚庄村</t>
  </si>
  <si>
    <t>地面硬化</t>
  </si>
  <si>
    <t>9.1.10</t>
  </si>
  <si>
    <t>鲁台镇毛庄村</t>
  </si>
  <si>
    <r>
      <rPr>
        <sz val="10"/>
        <rFont val="仿宋_GB2312"/>
        <family val="2"/>
      </rPr>
      <t>维修</t>
    </r>
    <r>
      <rPr>
        <sz val="10"/>
        <rFont val="仿宋_GB2312"/>
        <family val="2"/>
      </rPr>
      <t>4</t>
    </r>
    <r>
      <rPr>
        <sz val="10"/>
        <rFont val="仿宋_GB2312"/>
        <family val="2"/>
      </rPr>
      <t>间房，</t>
    </r>
    <r>
      <rPr>
        <sz val="10"/>
        <rFont val="仿宋_GB2312"/>
        <family val="2"/>
      </rPr>
      <t>20</t>
    </r>
    <r>
      <rPr>
        <sz val="10"/>
        <rFont val="仿宋_GB2312"/>
        <family val="2"/>
      </rPr>
      <t>㎡混凝土面积，</t>
    </r>
    <r>
      <rPr>
        <sz val="10"/>
        <rFont val="仿宋_GB2312"/>
        <family val="2"/>
      </rPr>
      <t>55m</t>
    </r>
    <r>
      <rPr>
        <sz val="10"/>
        <rFont val="仿宋_GB2312"/>
        <family val="2"/>
      </rPr>
      <t>围墙，党建版面</t>
    </r>
  </si>
  <si>
    <t>9.1.11</t>
  </si>
  <si>
    <t>鲁台镇陆湾村</t>
  </si>
  <si>
    <r>
      <rPr>
        <sz val="10"/>
        <rFont val="仿宋_GB2312"/>
        <family val="2"/>
      </rPr>
      <t>60m</t>
    </r>
    <r>
      <rPr>
        <sz val="10"/>
        <rFont val="仿宋_GB2312"/>
        <family val="2"/>
      </rPr>
      <t>围墙，党建版面</t>
    </r>
  </si>
  <si>
    <t>9.1.12</t>
  </si>
  <si>
    <t>村室维修</t>
  </si>
  <si>
    <t>9.1.13</t>
  </si>
  <si>
    <t>王店乡朱庄村</t>
  </si>
  <si>
    <t>党建宣传版面</t>
  </si>
  <si>
    <t>9.1.14</t>
  </si>
  <si>
    <t>9.1.15</t>
  </si>
  <si>
    <t>9.1.16</t>
  </si>
  <si>
    <t>9.1.17</t>
  </si>
  <si>
    <t>9.1.18</t>
  </si>
  <si>
    <t>9.1.19</t>
  </si>
  <si>
    <t>9.1.20</t>
  </si>
  <si>
    <t>9.1.21</t>
  </si>
  <si>
    <t>9.1.22</t>
  </si>
  <si>
    <t>王店乡刘庄村</t>
  </si>
  <si>
    <t>10间房、党建宣传版面</t>
  </si>
  <si>
    <t>9.1.23</t>
  </si>
  <si>
    <t>大连乡孔寨村</t>
  </si>
  <si>
    <t>院墙、硬化、宣传栏、版面、厕所</t>
  </si>
  <si>
    <t>9.1.24</t>
  </si>
  <si>
    <t>大连乡陈洼村</t>
  </si>
  <si>
    <t>宣传栏、版面、厕所</t>
  </si>
  <si>
    <t>9.1.25</t>
  </si>
  <si>
    <t>大连乡大朱村</t>
  </si>
  <si>
    <t>宣传栏、版面、厕所、房屋维修</t>
  </si>
  <si>
    <t>9.1.26</t>
  </si>
  <si>
    <t>宣传栏、版面</t>
  </si>
  <si>
    <t>9.1.27</t>
  </si>
  <si>
    <t>大连乡苑楼村</t>
  </si>
  <si>
    <t>9.1.28</t>
  </si>
  <si>
    <t>大连乡龚桥村</t>
  </si>
  <si>
    <t>9.1.29</t>
  </si>
  <si>
    <t>大连乡高桥村</t>
  </si>
  <si>
    <t>9.1.30</t>
  </si>
  <si>
    <t>大连乡周庄村</t>
  </si>
  <si>
    <t>9.1.31</t>
  </si>
  <si>
    <t>大连乡代庙村</t>
  </si>
  <si>
    <t>9.1.32</t>
  </si>
  <si>
    <t>大连乡林楼村</t>
  </si>
  <si>
    <t>9.1.33</t>
  </si>
  <si>
    <t>大连乡齐庄村</t>
  </si>
  <si>
    <t>9.1.34</t>
  </si>
  <si>
    <t>葛店乡姜楼</t>
  </si>
  <si>
    <t>水冲式厕所一间、版面一套</t>
  </si>
  <si>
    <t>9.1.35</t>
  </si>
  <si>
    <t>葛店乡邱张</t>
  </si>
  <si>
    <t>水冲式厕所一间，版面一套</t>
  </si>
  <si>
    <t>9.1.36</t>
  </si>
  <si>
    <t>9.1.37</t>
  </si>
  <si>
    <t>围墙，版面一套</t>
  </si>
  <si>
    <t>9.1.38</t>
  </si>
  <si>
    <t>版面一套</t>
  </si>
  <si>
    <t>9.1.39</t>
  </si>
  <si>
    <t>葛店乡代集</t>
  </si>
  <si>
    <t>9.1.40</t>
  </si>
  <si>
    <t>葛店乡关庄</t>
  </si>
  <si>
    <t>新建五间房，门楼，版面</t>
  </si>
  <si>
    <t>9.1.41</t>
  </si>
  <si>
    <t>版面五块</t>
  </si>
  <si>
    <t>9.1.42</t>
  </si>
  <si>
    <t>四通镇宋楼</t>
  </si>
  <si>
    <t>新建村室5间，围墙80平方米，地坪400平方米，水冲式厕所一间</t>
  </si>
  <si>
    <t>9.1.43</t>
  </si>
  <si>
    <t>5块党建版面</t>
  </si>
  <si>
    <t>9.1.44</t>
  </si>
  <si>
    <t>房顶维修，5块版面</t>
  </si>
  <si>
    <t>9.1.45</t>
  </si>
  <si>
    <t>村室硬化600平方米，7块版面</t>
  </si>
  <si>
    <t>9.1.46</t>
  </si>
  <si>
    <t>新建村室5间，地坪350平方米，围墙274米，水冲式厕所一间，5块版面</t>
  </si>
  <si>
    <t>9.1.47</t>
  </si>
  <si>
    <t>四通镇时庄</t>
  </si>
  <si>
    <t>5块版面</t>
  </si>
  <si>
    <t>9.1.48</t>
  </si>
  <si>
    <t>9.1.49</t>
  </si>
  <si>
    <t>四通镇张标</t>
  </si>
  <si>
    <t>水冲式厕所一间，5块版面</t>
  </si>
  <si>
    <t>9.1.50</t>
  </si>
  <si>
    <t>临蔡镇大李村</t>
  </si>
  <si>
    <t>水冲式厕所一间，围墙40米、门楼。</t>
  </si>
  <si>
    <t>9.1.51</t>
  </si>
  <si>
    <t>临蔡镇黄楼村</t>
  </si>
  <si>
    <t>5间房160㎡混凝土面积，围墙门楼。</t>
  </si>
  <si>
    <t>9.1.52</t>
  </si>
  <si>
    <t>临蔡镇刘老家村</t>
  </si>
  <si>
    <t>四间村室维修，水冲式厕所。</t>
  </si>
  <si>
    <t>9.1.53</t>
  </si>
  <si>
    <t>安岭镇
李庄</t>
  </si>
  <si>
    <t>5间房，版面一套</t>
  </si>
  <si>
    <t>9.1.54</t>
  </si>
  <si>
    <t>宣传栏一套</t>
  </si>
  <si>
    <t>9.1.55</t>
  </si>
  <si>
    <t>水冲式厕所一间</t>
  </si>
  <si>
    <t>9.1.56</t>
  </si>
  <si>
    <t>曹河乡程楼</t>
  </si>
  <si>
    <t>厕所一所，党建版面一套</t>
  </si>
  <si>
    <t>9.1.57</t>
  </si>
  <si>
    <t>曹河乡郝庄</t>
  </si>
  <si>
    <t>水冲式厕所一间，宣传栏一套</t>
  </si>
  <si>
    <t>9.1.58</t>
  </si>
  <si>
    <t>齐老乡葛集村</t>
  </si>
  <si>
    <r>
      <rPr>
        <sz val="10"/>
        <rFont val="仿宋_GB2312"/>
        <family val="2"/>
      </rPr>
      <t>维修</t>
    </r>
    <r>
      <rPr>
        <sz val="10"/>
        <rFont val="仿宋_GB2312"/>
        <family val="2"/>
      </rPr>
      <t>5</t>
    </r>
    <r>
      <rPr>
        <sz val="10"/>
        <rFont val="仿宋_GB2312"/>
        <family val="2"/>
      </rPr>
      <t>间房，</t>
    </r>
    <r>
      <rPr>
        <sz val="10"/>
        <rFont val="仿宋_GB2312"/>
        <family val="2"/>
      </rPr>
      <t>110.43</t>
    </r>
    <r>
      <rPr>
        <sz val="10"/>
        <rFont val="仿宋_GB2312"/>
        <family val="2"/>
      </rPr>
      <t>㎡混凝土面积，版面一套，厕所</t>
    </r>
  </si>
  <si>
    <t>9.1.59</t>
  </si>
  <si>
    <r>
      <rPr>
        <sz val="10"/>
        <rFont val="仿宋_GB2312"/>
        <family val="2"/>
      </rPr>
      <t>5间房，</t>
    </r>
    <r>
      <rPr>
        <sz val="10"/>
        <rFont val="仿宋_GB2312"/>
        <family val="2"/>
      </rPr>
      <t>71.2</t>
    </r>
    <r>
      <rPr>
        <sz val="10"/>
        <rFont val="仿宋_GB2312"/>
        <family val="2"/>
      </rPr>
      <t>㎡混凝土面积，</t>
    </r>
    <r>
      <rPr>
        <sz val="10"/>
        <rFont val="仿宋_GB2312"/>
        <family val="2"/>
      </rPr>
      <t>73m</t>
    </r>
    <r>
      <rPr>
        <sz val="10"/>
        <rFont val="仿宋_GB2312"/>
        <family val="2"/>
      </rPr>
      <t>围墙，版面一套，厕所</t>
    </r>
  </si>
  <si>
    <t>9.1.60</t>
  </si>
  <si>
    <t>齐老乡柳北村</t>
  </si>
  <si>
    <r>
      <rPr>
        <sz val="10"/>
        <rFont val="仿宋_GB2312"/>
        <family val="2"/>
      </rPr>
      <t>5间房，</t>
    </r>
    <r>
      <rPr>
        <sz val="10"/>
        <rFont val="仿宋_GB2312"/>
        <family val="2"/>
      </rPr>
      <t>131</t>
    </r>
    <r>
      <rPr>
        <sz val="10"/>
        <rFont val="仿宋_GB2312"/>
        <family val="2"/>
      </rPr>
      <t>㎡混凝土面积，</t>
    </r>
    <r>
      <rPr>
        <sz val="10"/>
        <rFont val="仿宋_GB2312"/>
        <family val="2"/>
      </rPr>
      <t>68m</t>
    </r>
    <r>
      <rPr>
        <sz val="10"/>
        <rFont val="仿宋_GB2312"/>
        <family val="2"/>
      </rPr>
      <t>围墙，版面一套，厕所</t>
    </r>
  </si>
  <si>
    <t>9.1.61</t>
  </si>
  <si>
    <t>齐老乡傅刘庄村</t>
  </si>
  <si>
    <r>
      <rPr>
        <sz val="10"/>
        <rFont val="仿宋_GB2312"/>
        <family val="2"/>
      </rPr>
      <t>5间房，</t>
    </r>
    <r>
      <rPr>
        <sz val="10"/>
        <rFont val="仿宋_GB2312"/>
        <family val="2"/>
      </rPr>
      <t>74.5</t>
    </r>
    <r>
      <rPr>
        <sz val="10"/>
        <rFont val="仿宋_GB2312"/>
        <family val="2"/>
      </rPr>
      <t>㎡混凝土面积，版面一套，厕所，大门</t>
    </r>
  </si>
  <si>
    <t>9.1.62</t>
  </si>
  <si>
    <t>村室维修，厕所，版面</t>
  </si>
  <si>
    <t>9.1.63</t>
  </si>
  <si>
    <t>齐老乡刘庄寨</t>
  </si>
  <si>
    <t>9.1.64</t>
  </si>
  <si>
    <t>厕所，版面</t>
  </si>
  <si>
    <t>9.1.65</t>
  </si>
  <si>
    <t>产业集聚区左桥村</t>
  </si>
  <si>
    <t>党建宣传版面一套</t>
  </si>
  <si>
    <t>9.1.66</t>
  </si>
  <si>
    <t>郑集乡火神庙村</t>
  </si>
  <si>
    <t>2间厕所，30㎡混凝土面积</t>
  </si>
  <si>
    <t>9.1.67</t>
  </si>
  <si>
    <t>白楼镇五谷台村</t>
  </si>
  <si>
    <t>水冲厕所</t>
  </si>
  <si>
    <t>9.1.68</t>
  </si>
  <si>
    <t>9.1.69</t>
  </si>
  <si>
    <t>9.1.70</t>
  </si>
  <si>
    <t>白楼镇沙卯刘村</t>
  </si>
  <si>
    <t>水冲厕所，地面硬化</t>
  </si>
  <si>
    <t>9.1.71</t>
  </si>
  <si>
    <t>（五）其他</t>
  </si>
  <si>
    <t>十、医疗卫生</t>
  </si>
  <si>
    <t>10.1.1</t>
  </si>
  <si>
    <t>黄菜园村标准化卫生室</t>
  </si>
  <si>
    <t>平方米</t>
  </si>
  <si>
    <t>12万/个</t>
  </si>
  <si>
    <t>黄菜园村</t>
  </si>
  <si>
    <t>县卫计委</t>
  </si>
  <si>
    <t>10.1.2</t>
  </si>
  <si>
    <t>陆湾村标准化卫生室</t>
  </si>
  <si>
    <t>陆湾村</t>
  </si>
  <si>
    <t>10.1.3</t>
  </si>
  <si>
    <t>陈老将村标准化卫生室</t>
  </si>
  <si>
    <t>陈老将村</t>
  </si>
  <si>
    <t>10.1.4</t>
  </si>
  <si>
    <t>中营子村标准化卫生室</t>
  </si>
  <si>
    <t>中营子村</t>
  </si>
  <si>
    <t>10.1.5</t>
  </si>
  <si>
    <t>徐楼村标准化卫生室</t>
  </si>
  <si>
    <t>10.1.6</t>
  </si>
  <si>
    <t>柏树坟村标准化卫生室</t>
  </si>
  <si>
    <t>柏树坟村</t>
  </si>
  <si>
    <t>10.1.7</t>
  </si>
  <si>
    <t>武湾村标准化卫生室</t>
  </si>
  <si>
    <t>武湾村</t>
  </si>
  <si>
    <t>10.1.8</t>
  </si>
  <si>
    <t>楚庄村标准化卫生室</t>
  </si>
  <si>
    <t>10.1.9</t>
  </si>
  <si>
    <t>姜楼村标准化卫生室</t>
  </si>
  <si>
    <t>姜楼村</t>
  </si>
  <si>
    <t>10.1.10</t>
  </si>
  <si>
    <t>大李村标准化卫生室</t>
  </si>
  <si>
    <t>10.1.11</t>
  </si>
  <si>
    <t>郭楼村标准化卫生室</t>
  </si>
  <si>
    <t>10.1.12</t>
  </si>
  <si>
    <t>沙沃村标准化卫生室</t>
  </si>
  <si>
    <t>沙沃村</t>
  </si>
  <si>
    <t>10.1.13</t>
  </si>
  <si>
    <t>沙卯刘村标准化卫生室</t>
  </si>
  <si>
    <t>10.1.14</t>
  </si>
  <si>
    <t>10.1.15</t>
  </si>
  <si>
    <t>官路边村标准化卫生室</t>
  </si>
  <si>
    <t>10.1.16</t>
  </si>
  <si>
    <t>杜庄村标准化卫生室</t>
  </si>
  <si>
    <t>杜庄村</t>
  </si>
  <si>
    <t>10.1.17</t>
  </si>
  <si>
    <t>李庄村标准化卫生室</t>
  </si>
  <si>
    <t>10.1.18</t>
  </si>
  <si>
    <t>大王三楼村标准化卫生室</t>
  </si>
  <si>
    <t>大王三楼村</t>
  </si>
  <si>
    <t>10.1.19</t>
  </si>
  <si>
    <t>张竹园村标准化卫生室</t>
  </si>
  <si>
    <t>张竹园村</t>
  </si>
  <si>
    <t>10.1.20</t>
  </si>
  <si>
    <t>宋桥村标准化卫生室</t>
  </si>
  <si>
    <t>十一、扶贫车间</t>
  </si>
  <si>
    <t>11.1.1</t>
  </si>
  <si>
    <t>大连乡林楼村、龚桥村</t>
  </si>
  <si>
    <t>80万/个</t>
  </si>
  <si>
    <r>
      <rPr>
        <sz val="10"/>
        <rFont val="Times New Roman"/>
        <family val="2"/>
      </rPr>
      <t>2018.1-6</t>
    </r>
    <r>
      <rPr>
        <sz val="10"/>
        <rFont val="仿宋_GB2312"/>
        <family val="2"/>
      </rPr>
      <t>月</t>
    </r>
  </si>
  <si>
    <t>11.1.2</t>
  </si>
  <si>
    <t>葛店乡徐集村、陈庄村</t>
  </si>
  <si>
    <t>11.1.3</t>
  </si>
  <si>
    <t>安岭镇程楼村、庙西张村</t>
  </si>
  <si>
    <t>11.1.4</t>
  </si>
  <si>
    <t>齐老乡张阁村、柳南村、杨楼村</t>
  </si>
  <si>
    <t>11.1.5</t>
  </si>
  <si>
    <t>刘振屯乡高河铺村、张竹园村、葛楼村</t>
  </si>
  <si>
    <t>11.1.6</t>
  </si>
  <si>
    <t>四通镇陈老将时、时庄村</t>
  </si>
  <si>
    <t>11.1.7</t>
  </si>
  <si>
    <t>王店乡朱庄村、刘桥村</t>
  </si>
  <si>
    <t>11.1.8</t>
  </si>
  <si>
    <t>城关镇贾庄村</t>
  </si>
  <si>
    <t>11.1.9</t>
  </si>
  <si>
    <t>郑集乡杜庄村、赵刘村</t>
  </si>
  <si>
    <t>11.1.10</t>
  </si>
  <si>
    <t>黄集乡大李村、魏寨村</t>
  </si>
  <si>
    <t>11.1.11</t>
  </si>
  <si>
    <t>新站镇王庄村、曹堂村</t>
  </si>
  <si>
    <t>11.1.12</t>
  </si>
  <si>
    <t>临蔡镇岳桥、常楼</t>
  </si>
  <si>
    <t>11.1.13</t>
  </si>
  <si>
    <t>冯塘乡于刘寨村、刘庄村</t>
  </si>
  <si>
    <t>11.1.14</t>
  </si>
  <si>
    <t>白楼镇沙沃村、大郝村</t>
  </si>
  <si>
    <t>11.1.15</t>
  </si>
  <si>
    <t>朱集乡大雷楼村、许庄村</t>
  </si>
  <si>
    <t>11.1.16</t>
  </si>
  <si>
    <t>豆门乡楚庄村、红山庙村</t>
  </si>
  <si>
    <t>11.1.17</t>
  </si>
  <si>
    <t>鲁台镇蔡河口村、大姚营村</t>
  </si>
  <si>
    <t>11.1.18</t>
  </si>
  <si>
    <t>曹河乡郝庄村、栗集村、程楼村</t>
  </si>
  <si>
    <t>11.1.19</t>
  </si>
  <si>
    <t>高井村扶贫车间（朱集乡）</t>
  </si>
  <si>
    <t>11.1.20</t>
  </si>
  <si>
    <t>杨庄村扶贫车间（朱集乡）</t>
  </si>
  <si>
    <t>11.1.21</t>
  </si>
  <si>
    <t>曹河乡石营村扶贫车间</t>
  </si>
  <si>
    <t>11.1.22</t>
  </si>
  <si>
    <t>曹河乡西黄楼村扶贫车间</t>
  </si>
  <si>
    <t>/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</si>
</sst>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  <numFmt numFmtId="177" formatCode="0.00_ "/>
    <numFmt numFmtId="178" formatCode="0.0_ "/>
    <numFmt numFmtId="179" formatCode="0_ 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仿宋_GB2312"/>
      <family val="2"/>
    </font>
    <font>
      <sz val="10"/>
      <name val="方正小标宋简体"/>
      <family val="2"/>
    </font>
    <font>
      <sz val="10"/>
      <name val="Times New Roman"/>
      <family val="2"/>
    </font>
    <font>
      <sz val="11"/>
      <name val="仿宋_GB2312"/>
      <family val="2"/>
    </font>
    <font>
      <sz val="24"/>
      <name val="方正小标宋简体"/>
      <family val="2"/>
    </font>
    <font>
      <b/>
      <sz val="10"/>
      <name val="仿宋_GB2312"/>
      <family val="2"/>
    </font>
    <font>
      <b/>
      <sz val="10"/>
      <name val="Times New Roman"/>
      <family val="2"/>
    </font>
    <font>
      <sz val="10"/>
      <color theme="1"/>
      <name val="仿宋_GB2312"/>
      <family val="2"/>
    </font>
    <font>
      <sz val="10"/>
      <name val="宋体"/>
      <family val="2"/>
    </font>
    <font>
      <b/>
      <sz val="10"/>
      <name val="方正小标宋简体"/>
      <family val="2"/>
    </font>
    <font>
      <sz val="9"/>
      <name val="Times New Roman"/>
      <family val="2"/>
    </font>
    <font>
      <sz val="9"/>
      <name val="仿宋_GB2312"/>
      <family val="2"/>
    </font>
    <font>
      <sz val="9"/>
      <name val="宋体"/>
      <family val="2"/>
    </font>
    <font>
      <sz val="11"/>
      <color indexed="8"/>
      <name val="Tahoma"/>
      <family val="2"/>
    </font>
    <font>
      <sz val="11"/>
      <color indexed="8"/>
      <name val="宋体"/>
      <family val="2"/>
    </font>
    <font>
      <sz val="10"/>
      <color indexed="8"/>
      <name val="方正小标宋简体"/>
      <family val="2"/>
    </font>
    <font>
      <b/>
      <sz val="10"/>
      <color indexed="8"/>
      <name val="黑体"/>
      <family val="2"/>
    </font>
    <font>
      <sz val="10"/>
      <color indexed="8"/>
      <name val="黑体"/>
      <family val="2"/>
    </font>
    <font>
      <sz val="10"/>
      <color rgb="FFFF0000"/>
      <name val="黑体"/>
      <family val="2"/>
    </font>
    <font>
      <sz val="12"/>
      <color indexed="8"/>
      <name val="黑体"/>
      <family val="2"/>
    </font>
    <font>
      <sz val="24"/>
      <color rgb="FF000000"/>
      <name val="方正小标宋简体"/>
      <family val="2"/>
    </font>
    <font>
      <sz val="24"/>
      <color indexed="8"/>
      <name val="方正小标宋简体"/>
      <family val="2"/>
    </font>
    <font>
      <b/>
      <sz val="16"/>
      <color indexed="8"/>
      <name val="宋体"/>
      <family val="2"/>
    </font>
    <font>
      <b/>
      <sz val="9"/>
      <color indexed="8"/>
      <name val="黑体"/>
      <family val="2"/>
    </font>
    <font>
      <b/>
      <sz val="10"/>
      <color indexed="8"/>
      <name val="Times New Roman"/>
      <family val="2"/>
    </font>
    <font>
      <sz val="9"/>
      <color indexed="8"/>
      <name val="黑体"/>
      <family val="2"/>
    </font>
    <font>
      <sz val="10"/>
      <color indexed="8"/>
      <name val="Times New Roman"/>
      <family val="2"/>
    </font>
    <font>
      <b/>
      <sz val="10"/>
      <color indexed="8"/>
      <name val="仿宋_GB2312"/>
      <family val="2"/>
    </font>
    <font>
      <sz val="10"/>
      <color indexed="8"/>
      <name val="仿宋_GB2312"/>
      <family val="2"/>
    </font>
    <font>
      <sz val="9"/>
      <color indexed="8"/>
      <name val="仿宋_GB2312"/>
      <family val="2"/>
    </font>
    <font>
      <sz val="9"/>
      <color indexed="8"/>
      <name val="Times New Roman"/>
      <family val="2"/>
    </font>
    <font>
      <sz val="9"/>
      <color indexed="8"/>
      <name val="宋体"/>
      <family val="2"/>
    </font>
    <font>
      <sz val="10.5"/>
      <color theme="1"/>
      <name val="Times New Roman"/>
      <family val="2"/>
    </font>
    <font>
      <sz val="10"/>
      <color rgb="FF000000"/>
      <name val="仿宋_GB2312"/>
      <family val="2"/>
    </font>
    <font>
      <sz val="11"/>
      <color rgb="FF000000"/>
      <name val="仿宋_GB2312"/>
      <family val="2"/>
    </font>
    <font>
      <sz val="10"/>
      <color rgb="FF000000"/>
      <name val="Times New Roman"/>
      <family val="2"/>
    </font>
    <font>
      <sz val="10.5"/>
      <color theme="1"/>
      <name val="仿宋_GB2312"/>
      <family val="2"/>
    </font>
    <font>
      <sz val="10"/>
      <color theme="1"/>
      <name val="Times New Roman"/>
      <family val="2"/>
    </font>
    <font>
      <sz val="10"/>
      <color rgb="FF000000"/>
      <name val="宋体"/>
      <family val="2"/>
    </font>
    <font>
      <sz val="10"/>
      <color theme="1"/>
      <name val="宋体"/>
      <family val="2"/>
    </font>
    <font>
      <sz val="10"/>
      <color indexed="8"/>
      <name val="宋体"/>
      <family val="2"/>
    </font>
    <font>
      <sz val="10"/>
      <color rgb="FF000000"/>
      <name val="方正小标宋简体"/>
      <family val="2"/>
    </font>
    <font>
      <sz val="11"/>
      <color indexed="8"/>
      <name val="仿宋_GB2312"/>
      <family val="2"/>
    </font>
    <font>
      <sz val="11"/>
      <color indexed="8"/>
      <name val="Times New Roman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name val="Times New Roman"/>
      <family val="2"/>
    </font>
    <font>
      <b/>
      <sz val="11"/>
      <color theme="1"/>
      <name val="Calibri"/>
      <family val="2"/>
      <scheme val="minor"/>
    </font>
    <font>
      <sz val="10"/>
      <color theme="1"/>
      <name val="宋体-PUA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AE7E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7" fillId="6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6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7" fillId="8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9" fillId="0" borderId="0" applyNumberFormat="0" applyFill="0" applyBorder="0" applyProtection="0">
      <alignment/>
    </xf>
    <xf numFmtId="0" fontId="50" fillId="0" borderId="3" applyNumberFormat="0" applyFill="0" applyProtection="0">
      <alignment/>
    </xf>
    <xf numFmtId="0" fontId="47" fillId="0" borderId="3" applyNumberFormat="0" applyFill="0" applyProtection="0">
      <alignment/>
    </xf>
    <xf numFmtId="0" fontId="57" fillId="9" borderId="0" applyNumberFormat="0" applyBorder="0" applyProtection="0">
      <alignment/>
    </xf>
    <xf numFmtId="0" fontId="51" fillId="0" borderId="4" applyNumberFormat="0" applyFill="0" applyProtection="0">
      <alignment/>
    </xf>
    <xf numFmtId="0" fontId="57" fillId="10" borderId="0" applyNumberFormat="0" applyBorder="0" applyProtection="0">
      <alignment/>
    </xf>
    <xf numFmtId="0" fontId="49" fillId="11" borderId="5" applyNumberFormat="0" applyProtection="0">
      <alignment/>
    </xf>
    <xf numFmtId="0" fontId="62" fillId="11" borderId="1" applyNumberFormat="0" applyProtection="0">
      <alignment/>
    </xf>
    <xf numFmtId="0" fontId="46" fillId="12" borderId="6" applyNumberFormat="0" applyProtection="0">
      <alignment/>
    </xf>
    <xf numFmtId="0" fontId="0" fillId="13" borderId="0" applyNumberFormat="0" applyBorder="0" applyProtection="0">
      <alignment/>
    </xf>
    <xf numFmtId="0" fontId="57" fillId="14" borderId="0" applyNumberFormat="0" applyBorder="0" applyProtection="0">
      <alignment/>
    </xf>
    <xf numFmtId="0" fontId="61" fillId="0" borderId="7" applyNumberFormat="0" applyFill="0" applyProtection="0">
      <alignment/>
    </xf>
    <xf numFmtId="0" fontId="64" fillId="0" borderId="8" applyNumberFormat="0" applyFill="0" applyProtection="0">
      <alignment/>
    </xf>
    <xf numFmtId="0" fontId="56" fillId="15" borderId="0" applyNumberFormat="0" applyBorder="0" applyProtection="0">
      <alignment/>
    </xf>
    <xf numFmtId="0" fontId="5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7" fillId="23" borderId="0" applyNumberFormat="0" applyBorder="0" applyProtection="0">
      <alignment/>
    </xf>
    <xf numFmtId="0" fontId="5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7" fillId="29" borderId="0" applyNumberFormat="0" applyBorder="0" applyProtection="0">
      <alignment/>
    </xf>
    <xf numFmtId="0" fontId="5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7" fillId="32" borderId="0" applyNumberFormat="0" applyBorder="0" applyProtection="0">
      <alignment/>
    </xf>
    <xf numFmtId="0" fontId="63" fillId="0" borderId="0">
      <alignment/>
      <protection/>
    </xf>
  </cellStyleXfs>
  <cellXfs count="15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9" fontId="2" fillId="0" borderId="13" xfId="3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5" borderId="12" xfId="0" applyNumberFormat="1" applyFont="1" applyFill="1" applyBorder="1" applyAlignment="1">
      <alignment horizontal="center" vertical="center" wrapText="1"/>
    </xf>
    <xf numFmtId="0" fontId="14" fillId="36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68" applyNumberFormat="1" applyFont="1" applyFill="1" applyBorder="1" applyAlignment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179" fontId="30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28" fillId="0" borderId="12" xfId="0" applyFont="1" applyFill="1" applyBorder="1" applyAlignment="1">
      <alignment wrapText="1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0" fillId="0" borderId="12" xfId="0" applyFont="1" applyFill="1" applyBorder="1" applyAlignment="1">
      <alignment wrapText="1"/>
    </xf>
    <xf numFmtId="0" fontId="31" fillId="0" borderId="12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F109"/>
  <sheetViews>
    <sheetView tabSelected="1" workbookViewId="0" topLeftCell="A1">
      <selection activeCell="O13" sqref="O13"/>
    </sheetView>
  </sheetViews>
  <sheetFormatPr defaultColWidth="9.00390625" defaultRowHeight="15"/>
  <cols>
    <col min="1" max="1" width="25.140625" style="64" customWidth="1"/>
    <col min="2" max="2" width="22.421875" style="64" customWidth="1"/>
    <col min="3" max="3" width="5.00390625" style="64" customWidth="1"/>
    <col min="4" max="4" width="10.421875" style="64" customWidth="1"/>
    <col min="5" max="5" width="9.57421875" style="64" customWidth="1"/>
    <col min="6" max="6" width="9.7109375" style="64" customWidth="1"/>
    <col min="7" max="7" width="5.28125" style="64" customWidth="1"/>
    <col min="8" max="8" width="10.28125" style="64" customWidth="1"/>
    <col min="9" max="9" width="10.421875" style="64" customWidth="1"/>
    <col min="10" max="10" width="8.421875" style="64" customWidth="1"/>
    <col min="11" max="11" width="8.8515625" style="64" customWidth="1"/>
    <col min="12" max="12" width="3.57421875" style="64" customWidth="1"/>
    <col min="13" max="13" width="7.140625" style="64" customWidth="1"/>
    <col min="14" max="14" width="9.00390625" style="64" customWidth="1"/>
    <col min="15" max="15" width="6.421875" style="64" customWidth="1"/>
    <col min="16" max="16" width="5.8515625" style="64" customWidth="1"/>
    <col min="17" max="17" width="8.28125" style="64" customWidth="1"/>
    <col min="18" max="18" width="5.421875" style="64" customWidth="1"/>
    <col min="19" max="19" width="5.00390625" style="64" customWidth="1"/>
    <col min="20" max="20" width="3.28125" style="64" customWidth="1"/>
    <col min="21" max="21" width="4.421875" style="64" customWidth="1"/>
    <col min="22" max="22" width="6.421875" style="64" customWidth="1"/>
    <col min="23" max="23" width="4.421875" style="64" customWidth="1"/>
    <col min="24" max="24" width="6.421875" style="64" customWidth="1"/>
    <col min="25" max="25" width="4.7109375" style="64" customWidth="1"/>
    <col min="26" max="26" width="4.421875" style="64" customWidth="1"/>
    <col min="27" max="27" width="6.57421875" style="64" customWidth="1"/>
    <col min="28" max="28" width="4.421875" style="64" customWidth="1"/>
    <col min="29" max="29" width="9.140625" style="64" customWidth="1"/>
    <col min="30" max="30" width="8.7109375" style="64" customWidth="1"/>
    <col min="31" max="31" width="9.00390625" style="64" customWidth="1"/>
    <col min="32" max="32" width="9.00390625" style="64" hidden="1" customWidth="1"/>
    <col min="33" max="16384" width="9.00390625" style="64" customWidth="1"/>
  </cols>
  <sheetData>
    <row r="1" spans="1:2" s="64" customFormat="1" ht="23.1" customHeight="1">
      <c r="A1" s="70" t="s">
        <v>0</v>
      </c>
      <c r="B1" s="71"/>
    </row>
    <row r="2" spans="1:31" s="65" customFormat="1" ht="38" customHeight="1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1:31" s="65" customFormat="1" ht="19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119" t="s">
        <v>2</v>
      </c>
      <c r="Y3" s="119"/>
      <c r="AC3" s="123" t="s">
        <v>3</v>
      </c>
      <c r="AD3" s="123"/>
      <c r="AE3" s="124"/>
    </row>
    <row r="4" spans="1:32" s="66" customFormat="1" ht="21" customHeight="1">
      <c r="A4" s="75" t="s">
        <v>4</v>
      </c>
      <c r="B4" s="76" t="s">
        <v>5</v>
      </c>
      <c r="C4" s="75" t="s">
        <v>6</v>
      </c>
      <c r="D4" s="75" t="s">
        <v>7</v>
      </c>
      <c r="E4" s="77" t="s">
        <v>8</v>
      </c>
      <c r="F4" s="77" t="s">
        <v>9</v>
      </c>
      <c r="G4" s="77" t="s">
        <v>10</v>
      </c>
      <c r="H4" s="75" t="s">
        <v>11</v>
      </c>
      <c r="I4" s="87" t="s">
        <v>12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125"/>
      <c r="AF4" s="126" t="s">
        <v>13</v>
      </c>
    </row>
    <row r="5" spans="1:32" s="66" customFormat="1" ht="21" customHeight="1">
      <c r="A5" s="78"/>
      <c r="B5" s="79"/>
      <c r="C5" s="78"/>
      <c r="D5" s="78"/>
      <c r="E5" s="80"/>
      <c r="F5" s="80"/>
      <c r="G5" s="80"/>
      <c r="H5" s="78"/>
      <c r="I5" s="87" t="s">
        <v>14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 t="s">
        <v>15</v>
      </c>
      <c r="W5" s="87"/>
      <c r="X5" s="87"/>
      <c r="Y5" s="87"/>
      <c r="Z5" s="87"/>
      <c r="AA5" s="87"/>
      <c r="AB5" s="87" t="s">
        <v>16</v>
      </c>
      <c r="AC5" s="87"/>
      <c r="AD5" s="75" t="s">
        <v>17</v>
      </c>
      <c r="AE5" s="77" t="s">
        <v>18</v>
      </c>
      <c r="AF5" s="126"/>
    </row>
    <row r="6" spans="1:32" s="66" customFormat="1" ht="21" customHeight="1">
      <c r="A6" s="78"/>
      <c r="B6" s="79"/>
      <c r="C6" s="78"/>
      <c r="D6" s="78"/>
      <c r="E6" s="80"/>
      <c r="F6" s="80"/>
      <c r="G6" s="80"/>
      <c r="H6" s="78"/>
      <c r="I6" s="77" t="s">
        <v>19</v>
      </c>
      <c r="J6" s="87" t="s">
        <v>20</v>
      </c>
      <c r="K6" s="87"/>
      <c r="L6" s="87"/>
      <c r="M6" s="87"/>
      <c r="N6" s="87" t="s">
        <v>21</v>
      </c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78"/>
      <c r="AE6" s="80"/>
      <c r="AF6" s="126"/>
    </row>
    <row r="7" spans="1:32" s="66" customFormat="1" ht="21" customHeight="1">
      <c r="A7" s="78"/>
      <c r="B7" s="79"/>
      <c r="C7" s="78"/>
      <c r="D7" s="78"/>
      <c r="E7" s="80"/>
      <c r="F7" s="80"/>
      <c r="G7" s="80"/>
      <c r="H7" s="78"/>
      <c r="I7" s="80"/>
      <c r="J7" s="75" t="s">
        <v>22</v>
      </c>
      <c r="K7" s="77" t="s">
        <v>23</v>
      </c>
      <c r="L7" s="75" t="s">
        <v>24</v>
      </c>
      <c r="M7" s="75" t="s">
        <v>25</v>
      </c>
      <c r="N7" s="75" t="s">
        <v>22</v>
      </c>
      <c r="O7" s="116" t="s">
        <v>23</v>
      </c>
      <c r="P7" s="117"/>
      <c r="Q7" s="117"/>
      <c r="R7" s="117"/>
      <c r="S7" s="120"/>
      <c r="T7" s="75" t="s">
        <v>24</v>
      </c>
      <c r="U7" s="75" t="s">
        <v>25</v>
      </c>
      <c r="V7" s="75" t="s">
        <v>26</v>
      </c>
      <c r="W7" s="77" t="s">
        <v>27</v>
      </c>
      <c r="X7" s="77" t="s">
        <v>28</v>
      </c>
      <c r="Y7" s="77" t="s">
        <v>29</v>
      </c>
      <c r="Z7" s="77" t="s">
        <v>30</v>
      </c>
      <c r="AA7" s="77" t="s">
        <v>31</v>
      </c>
      <c r="AB7" s="77" t="s">
        <v>32</v>
      </c>
      <c r="AC7" s="77" t="s">
        <v>33</v>
      </c>
      <c r="AD7" s="78"/>
      <c r="AE7" s="80"/>
      <c r="AF7" s="126"/>
    </row>
    <row r="8" spans="1:32" s="66" customFormat="1" ht="52" customHeight="1">
      <c r="A8" s="81"/>
      <c r="B8" s="82"/>
      <c r="C8" s="81"/>
      <c r="D8" s="81"/>
      <c r="E8" s="83"/>
      <c r="F8" s="83"/>
      <c r="G8" s="83"/>
      <c r="H8" s="81"/>
      <c r="I8" s="83"/>
      <c r="J8" s="81"/>
      <c r="K8" s="83"/>
      <c r="L8" s="81"/>
      <c r="M8" s="81"/>
      <c r="N8" s="81"/>
      <c r="O8" s="118" t="s">
        <v>34</v>
      </c>
      <c r="P8" s="118" t="s">
        <v>35</v>
      </c>
      <c r="Q8" s="118" t="s">
        <v>36</v>
      </c>
      <c r="R8" s="118" t="s">
        <v>37</v>
      </c>
      <c r="S8" s="118" t="s">
        <v>38</v>
      </c>
      <c r="T8" s="81"/>
      <c r="U8" s="81"/>
      <c r="V8" s="81"/>
      <c r="W8" s="83"/>
      <c r="X8" s="83"/>
      <c r="Y8" s="83"/>
      <c r="Z8" s="83"/>
      <c r="AA8" s="83"/>
      <c r="AB8" s="83"/>
      <c r="AC8" s="83"/>
      <c r="AD8" s="81"/>
      <c r="AE8" s="83"/>
      <c r="AF8" s="126"/>
    </row>
    <row r="9" spans="1:31" s="67" customFormat="1" ht="25.5" customHeight="1">
      <c r="A9" s="84" t="s">
        <v>26</v>
      </c>
      <c r="B9" s="85"/>
      <c r="C9" s="85" t="s">
        <v>2</v>
      </c>
      <c r="D9" s="85"/>
      <c r="E9" s="85"/>
      <c r="F9" s="85"/>
      <c r="G9" s="85"/>
      <c r="H9" s="86">
        <f aca="true" t="shared" si="0" ref="H9:AA9">H10+H37+H67+H95</f>
        <v>51246.765</v>
      </c>
      <c r="I9" s="86">
        <f t="shared" si="0"/>
        <v>41817.765</v>
      </c>
      <c r="J9" s="86">
        <f t="shared" si="0"/>
        <v>38482.045</v>
      </c>
      <c r="K9" s="86">
        <f t="shared" si="0"/>
        <v>20213.676</v>
      </c>
      <c r="L9" s="86">
        <f t="shared" si="0"/>
        <v>124</v>
      </c>
      <c r="M9" s="86">
        <f t="shared" si="0"/>
        <v>18144.369</v>
      </c>
      <c r="N9" s="86">
        <f t="shared" si="0"/>
        <v>3335.72</v>
      </c>
      <c r="O9" s="86">
        <f t="shared" si="0"/>
        <v>0</v>
      </c>
      <c r="P9" s="86">
        <f t="shared" si="0"/>
        <v>0</v>
      </c>
      <c r="Q9" s="86">
        <f t="shared" si="0"/>
        <v>3335.72</v>
      </c>
      <c r="R9" s="86">
        <f t="shared" si="0"/>
        <v>0</v>
      </c>
      <c r="S9" s="86">
        <f t="shared" si="0"/>
        <v>0</v>
      </c>
      <c r="T9" s="86">
        <f t="shared" si="0"/>
        <v>0</v>
      </c>
      <c r="U9" s="86">
        <f t="shared" si="0"/>
        <v>0</v>
      </c>
      <c r="V9" s="86">
        <f t="shared" si="0"/>
        <v>9429</v>
      </c>
      <c r="W9" s="86">
        <f t="shared" si="0"/>
        <v>0</v>
      </c>
      <c r="X9" s="86">
        <f t="shared" si="0"/>
        <v>1650</v>
      </c>
      <c r="Y9" s="86">
        <f t="shared" si="0"/>
        <v>1134</v>
      </c>
      <c r="Z9" s="86">
        <f t="shared" si="0"/>
        <v>0</v>
      </c>
      <c r="AA9" s="86">
        <f t="shared" si="0"/>
        <v>6645</v>
      </c>
      <c r="AB9" s="127"/>
      <c r="AC9" s="127"/>
      <c r="AD9" s="128"/>
      <c r="AE9" s="128"/>
    </row>
    <row r="10" spans="1:32" s="68" customFormat="1" ht="25.5" customHeight="1">
      <c r="A10" s="87" t="s">
        <v>39</v>
      </c>
      <c r="B10" s="88"/>
      <c r="C10" s="88"/>
      <c r="D10" s="88"/>
      <c r="E10" s="88"/>
      <c r="F10" s="88"/>
      <c r="G10" s="88"/>
      <c r="H10" s="89">
        <f aca="true" t="shared" si="1" ref="H10:U10">H11+H30+H35</f>
        <v>5545.72</v>
      </c>
      <c r="I10" s="89">
        <f aca="true" t="shared" si="2" ref="I10:I34">J10+N10</f>
        <v>5545.72</v>
      </c>
      <c r="J10" s="86">
        <f aca="true" t="shared" si="3" ref="J10:J34">K10+L10+M10</f>
        <v>5060</v>
      </c>
      <c r="K10" s="89">
        <f t="shared" si="1"/>
        <v>5060</v>
      </c>
      <c r="L10" s="89">
        <f t="shared" si="1"/>
        <v>0</v>
      </c>
      <c r="M10" s="89">
        <f t="shared" si="1"/>
        <v>0</v>
      </c>
      <c r="N10" s="89">
        <f t="shared" si="1"/>
        <v>485.72</v>
      </c>
      <c r="O10" s="89">
        <f t="shared" si="1"/>
        <v>0</v>
      </c>
      <c r="P10" s="89">
        <f t="shared" si="1"/>
        <v>0</v>
      </c>
      <c r="Q10" s="89">
        <f t="shared" si="1"/>
        <v>485.72</v>
      </c>
      <c r="R10" s="89">
        <f t="shared" si="1"/>
        <v>0</v>
      </c>
      <c r="S10" s="89">
        <f t="shared" si="1"/>
        <v>0</v>
      </c>
      <c r="T10" s="89">
        <f t="shared" si="1"/>
        <v>0</v>
      </c>
      <c r="U10" s="89">
        <f t="shared" si="1"/>
        <v>0</v>
      </c>
      <c r="V10" s="86">
        <f aca="true" t="shared" si="4" ref="V10:V67">X10+Y10+Z10+AA10</f>
        <v>0</v>
      </c>
      <c r="W10" s="89">
        <f aca="true" t="shared" si="5" ref="W10:AA10">W11+W30+W35</f>
        <v>0</v>
      </c>
      <c r="X10" s="89">
        <f t="shared" si="5"/>
        <v>0</v>
      </c>
      <c r="Y10" s="89">
        <f t="shared" si="5"/>
        <v>0</v>
      </c>
      <c r="Z10" s="89">
        <f t="shared" si="5"/>
        <v>0</v>
      </c>
      <c r="AA10" s="89">
        <f t="shared" si="5"/>
        <v>0</v>
      </c>
      <c r="AB10" s="121"/>
      <c r="AC10" s="89"/>
      <c r="AD10" s="129"/>
      <c r="AE10" s="129"/>
      <c r="AF10" s="68" t="s">
        <v>26</v>
      </c>
    </row>
    <row r="11" spans="1:32" s="68" customFormat="1" ht="38" customHeight="1">
      <c r="A11" s="90" t="s">
        <v>40</v>
      </c>
      <c r="B11" s="88"/>
      <c r="C11" s="88"/>
      <c r="D11" s="88"/>
      <c r="E11" s="88"/>
      <c r="F11" s="88"/>
      <c r="G11" s="88"/>
      <c r="H11" s="89">
        <f aca="true" t="shared" si="6" ref="H11:U11">SUM(H12:H29)</f>
        <v>485.72</v>
      </c>
      <c r="I11" s="89">
        <f t="shared" si="2"/>
        <v>485.72</v>
      </c>
      <c r="J11" s="86">
        <f t="shared" si="3"/>
        <v>0</v>
      </c>
      <c r="K11" s="89">
        <f t="shared" si="6"/>
        <v>0</v>
      </c>
      <c r="L11" s="89">
        <f t="shared" si="6"/>
        <v>0</v>
      </c>
      <c r="M11" s="89">
        <f t="shared" si="6"/>
        <v>0</v>
      </c>
      <c r="N11" s="89">
        <f t="shared" si="6"/>
        <v>485.72</v>
      </c>
      <c r="O11" s="89">
        <f t="shared" si="6"/>
        <v>0</v>
      </c>
      <c r="P11" s="89">
        <f t="shared" si="6"/>
        <v>0</v>
      </c>
      <c r="Q11" s="89">
        <f t="shared" si="6"/>
        <v>485.72</v>
      </c>
      <c r="R11" s="89">
        <f t="shared" si="6"/>
        <v>0</v>
      </c>
      <c r="S11" s="89">
        <f t="shared" si="6"/>
        <v>0</v>
      </c>
      <c r="T11" s="89">
        <f t="shared" si="6"/>
        <v>0</v>
      </c>
      <c r="U11" s="89">
        <f t="shared" si="6"/>
        <v>0</v>
      </c>
      <c r="V11" s="86">
        <f t="shared" si="4"/>
        <v>0</v>
      </c>
      <c r="W11" s="89">
        <f aca="true" t="shared" si="7" ref="W11:AA11">SUM(W12:W29)</f>
        <v>0</v>
      </c>
      <c r="X11" s="89">
        <f t="shared" si="7"/>
        <v>0</v>
      </c>
      <c r="Y11" s="89">
        <f t="shared" si="7"/>
        <v>0</v>
      </c>
      <c r="Z11" s="89">
        <f t="shared" si="7"/>
        <v>0</v>
      </c>
      <c r="AA11" s="89">
        <f t="shared" si="7"/>
        <v>0</v>
      </c>
      <c r="AB11" s="121"/>
      <c r="AC11" s="89"/>
      <c r="AD11" s="129"/>
      <c r="AE11" s="129"/>
      <c r="AF11" s="68">
        <v>1</v>
      </c>
    </row>
    <row r="12" spans="1:31" s="68" customFormat="1" ht="42" customHeight="1">
      <c r="A12" s="91" t="s">
        <v>41</v>
      </c>
      <c r="B12" s="92" t="s">
        <v>42</v>
      </c>
      <c r="C12" s="93" t="s">
        <v>43</v>
      </c>
      <c r="D12" s="89">
        <v>2202</v>
      </c>
      <c r="E12" s="93" t="s">
        <v>44</v>
      </c>
      <c r="F12" s="91" t="s">
        <v>45</v>
      </c>
      <c r="G12" s="93" t="s">
        <v>46</v>
      </c>
      <c r="H12" s="89">
        <f>D12*0.06</f>
        <v>132.12</v>
      </c>
      <c r="I12" s="89">
        <f t="shared" si="2"/>
        <v>132.12</v>
      </c>
      <c r="J12" s="86">
        <f t="shared" si="3"/>
        <v>0</v>
      </c>
      <c r="K12" s="89"/>
      <c r="L12" s="89"/>
      <c r="M12" s="89"/>
      <c r="N12" s="89">
        <v>132.12</v>
      </c>
      <c r="O12" s="89"/>
      <c r="P12" s="89"/>
      <c r="Q12" s="89">
        <v>132.12</v>
      </c>
      <c r="R12" s="89"/>
      <c r="S12" s="89"/>
      <c r="T12" s="89"/>
      <c r="U12" s="89"/>
      <c r="V12" s="86">
        <f t="shared" si="4"/>
        <v>0</v>
      </c>
      <c r="W12" s="89"/>
      <c r="X12" s="89"/>
      <c r="Y12" s="89"/>
      <c r="Z12" s="89"/>
      <c r="AA12" s="89"/>
      <c r="AB12" s="89"/>
      <c r="AC12" s="89">
        <v>2202</v>
      </c>
      <c r="AD12" s="93" t="s">
        <v>47</v>
      </c>
      <c r="AE12" s="130"/>
    </row>
    <row r="13" spans="1:31" s="68" customFormat="1" ht="42" customHeight="1">
      <c r="A13" s="91" t="s">
        <v>48</v>
      </c>
      <c r="B13" s="92" t="s">
        <v>49</v>
      </c>
      <c r="C13" s="93" t="s">
        <v>43</v>
      </c>
      <c r="D13" s="89">
        <v>260</v>
      </c>
      <c r="E13" s="93" t="s">
        <v>50</v>
      </c>
      <c r="F13" s="91" t="s">
        <v>45</v>
      </c>
      <c r="G13" s="93" t="s">
        <v>46</v>
      </c>
      <c r="H13" s="89">
        <v>20.8</v>
      </c>
      <c r="I13" s="89">
        <f t="shared" si="2"/>
        <v>20.8</v>
      </c>
      <c r="J13" s="86">
        <f t="shared" si="3"/>
        <v>0</v>
      </c>
      <c r="K13" s="89"/>
      <c r="L13" s="89"/>
      <c r="M13" s="89"/>
      <c r="N13" s="89">
        <v>20.8</v>
      </c>
      <c r="O13" s="89"/>
      <c r="P13" s="89"/>
      <c r="Q13" s="89">
        <v>20.8</v>
      </c>
      <c r="R13" s="89"/>
      <c r="S13" s="89"/>
      <c r="T13" s="89"/>
      <c r="U13" s="89"/>
      <c r="V13" s="86">
        <f t="shared" si="4"/>
        <v>0</v>
      </c>
      <c r="W13" s="89"/>
      <c r="X13" s="89"/>
      <c r="Y13" s="89"/>
      <c r="Z13" s="89"/>
      <c r="AA13" s="89"/>
      <c r="AB13" s="89"/>
      <c r="AC13" s="89">
        <v>260</v>
      </c>
      <c r="AD13" s="93" t="s">
        <v>51</v>
      </c>
      <c r="AE13" s="130"/>
    </row>
    <row r="14" spans="1:31" s="68" customFormat="1" ht="42" customHeight="1">
      <c r="A14" s="91" t="s">
        <v>52</v>
      </c>
      <c r="B14" s="92" t="s">
        <v>53</v>
      </c>
      <c r="C14" s="93" t="s">
        <v>43</v>
      </c>
      <c r="D14" s="89">
        <v>260</v>
      </c>
      <c r="E14" s="93" t="s">
        <v>50</v>
      </c>
      <c r="F14" s="91" t="s">
        <v>45</v>
      </c>
      <c r="G14" s="93" t="s">
        <v>46</v>
      </c>
      <c r="H14" s="89">
        <v>20.8</v>
      </c>
      <c r="I14" s="89">
        <f t="shared" si="2"/>
        <v>20.8</v>
      </c>
      <c r="J14" s="86">
        <f t="shared" si="3"/>
        <v>0</v>
      </c>
      <c r="K14" s="89"/>
      <c r="L14" s="89"/>
      <c r="M14" s="89"/>
      <c r="N14" s="89">
        <v>20.8</v>
      </c>
      <c r="O14" s="89"/>
      <c r="P14" s="89"/>
      <c r="Q14" s="89">
        <v>20.8</v>
      </c>
      <c r="R14" s="89"/>
      <c r="S14" s="89"/>
      <c r="T14" s="89"/>
      <c r="U14" s="89"/>
      <c r="V14" s="86">
        <f t="shared" si="4"/>
        <v>0</v>
      </c>
      <c r="W14" s="89"/>
      <c r="X14" s="89"/>
      <c r="Y14" s="89"/>
      <c r="Z14" s="89"/>
      <c r="AA14" s="89"/>
      <c r="AB14" s="89"/>
      <c r="AC14" s="89">
        <v>260</v>
      </c>
      <c r="AD14" s="93" t="s">
        <v>51</v>
      </c>
      <c r="AE14" s="130"/>
    </row>
    <row r="15" spans="1:31" s="68" customFormat="1" ht="42" customHeight="1">
      <c r="A15" s="91" t="s">
        <v>54</v>
      </c>
      <c r="B15" s="92" t="s">
        <v>55</v>
      </c>
      <c r="C15" s="93" t="s">
        <v>43</v>
      </c>
      <c r="D15" s="89">
        <v>260</v>
      </c>
      <c r="E15" s="93" t="s">
        <v>50</v>
      </c>
      <c r="F15" s="91" t="s">
        <v>45</v>
      </c>
      <c r="G15" s="93" t="s">
        <v>46</v>
      </c>
      <c r="H15" s="89">
        <v>20.8</v>
      </c>
      <c r="I15" s="89">
        <f t="shared" si="2"/>
        <v>20.8</v>
      </c>
      <c r="J15" s="86">
        <f t="shared" si="3"/>
        <v>0</v>
      </c>
      <c r="K15" s="89"/>
      <c r="L15" s="89"/>
      <c r="M15" s="89"/>
      <c r="N15" s="89">
        <v>20.8</v>
      </c>
      <c r="O15" s="89"/>
      <c r="P15" s="89"/>
      <c r="Q15" s="89">
        <v>20.8</v>
      </c>
      <c r="R15" s="89"/>
      <c r="S15" s="89"/>
      <c r="T15" s="89"/>
      <c r="U15" s="89"/>
      <c r="V15" s="86">
        <f t="shared" si="4"/>
        <v>0</v>
      </c>
      <c r="W15" s="89"/>
      <c r="X15" s="89"/>
      <c r="Y15" s="89"/>
      <c r="Z15" s="89"/>
      <c r="AA15" s="89"/>
      <c r="AB15" s="89"/>
      <c r="AC15" s="89">
        <v>260</v>
      </c>
      <c r="AD15" s="93" t="s">
        <v>51</v>
      </c>
      <c r="AE15" s="130"/>
    </row>
    <row r="16" spans="1:31" s="68" customFormat="1" ht="42" customHeight="1">
      <c r="A16" s="91" t="s">
        <v>56</v>
      </c>
      <c r="B16" s="92" t="s">
        <v>57</v>
      </c>
      <c r="C16" s="93" t="s">
        <v>43</v>
      </c>
      <c r="D16" s="89">
        <v>260</v>
      </c>
      <c r="E16" s="93" t="s">
        <v>50</v>
      </c>
      <c r="F16" s="91" t="s">
        <v>45</v>
      </c>
      <c r="G16" s="93" t="s">
        <v>46</v>
      </c>
      <c r="H16" s="89">
        <v>20.8</v>
      </c>
      <c r="I16" s="89">
        <f t="shared" si="2"/>
        <v>20.8</v>
      </c>
      <c r="J16" s="86">
        <f t="shared" si="3"/>
        <v>0</v>
      </c>
      <c r="K16" s="89"/>
      <c r="L16" s="89"/>
      <c r="M16" s="89"/>
      <c r="N16" s="89">
        <v>20.8</v>
      </c>
      <c r="O16" s="89"/>
      <c r="P16" s="89"/>
      <c r="Q16" s="89">
        <v>20.8</v>
      </c>
      <c r="R16" s="89"/>
      <c r="S16" s="89"/>
      <c r="T16" s="89"/>
      <c r="U16" s="89"/>
      <c r="V16" s="86">
        <f t="shared" si="4"/>
        <v>0</v>
      </c>
      <c r="W16" s="89"/>
      <c r="X16" s="89"/>
      <c r="Y16" s="89"/>
      <c r="Z16" s="89"/>
      <c r="AA16" s="89"/>
      <c r="AB16" s="89"/>
      <c r="AC16" s="89">
        <v>260</v>
      </c>
      <c r="AD16" s="93" t="s">
        <v>51</v>
      </c>
      <c r="AE16" s="130"/>
    </row>
    <row r="17" spans="1:31" s="68" customFormat="1" ht="42" customHeight="1">
      <c r="A17" s="91" t="s">
        <v>58</v>
      </c>
      <c r="B17" s="92" t="s">
        <v>59</v>
      </c>
      <c r="C17" s="93" t="s">
        <v>43</v>
      </c>
      <c r="D17" s="89">
        <v>260</v>
      </c>
      <c r="E17" s="93" t="s">
        <v>50</v>
      </c>
      <c r="F17" s="91" t="s">
        <v>45</v>
      </c>
      <c r="G17" s="93" t="s">
        <v>46</v>
      </c>
      <c r="H17" s="89">
        <v>20.8</v>
      </c>
      <c r="I17" s="89">
        <f t="shared" si="2"/>
        <v>20.8</v>
      </c>
      <c r="J17" s="86">
        <f t="shared" si="3"/>
        <v>0</v>
      </c>
      <c r="K17" s="89"/>
      <c r="L17" s="89"/>
      <c r="M17" s="89"/>
      <c r="N17" s="89">
        <v>20.8</v>
      </c>
      <c r="O17" s="89"/>
      <c r="P17" s="89"/>
      <c r="Q17" s="89">
        <v>20.8</v>
      </c>
      <c r="R17" s="89"/>
      <c r="S17" s="89"/>
      <c r="T17" s="89"/>
      <c r="U17" s="89"/>
      <c r="V17" s="86">
        <f t="shared" si="4"/>
        <v>0</v>
      </c>
      <c r="W17" s="89"/>
      <c r="X17" s="89"/>
      <c r="Y17" s="89"/>
      <c r="Z17" s="89"/>
      <c r="AA17" s="89"/>
      <c r="AB17" s="89"/>
      <c r="AC17" s="89">
        <v>260</v>
      </c>
      <c r="AD17" s="93" t="s">
        <v>51</v>
      </c>
      <c r="AE17" s="130"/>
    </row>
    <row r="18" spans="1:31" s="68" customFormat="1" ht="42" customHeight="1">
      <c r="A18" s="91" t="s">
        <v>60</v>
      </c>
      <c r="B18" s="92" t="s">
        <v>61</v>
      </c>
      <c r="C18" s="93" t="s">
        <v>43</v>
      </c>
      <c r="D18" s="89">
        <v>260</v>
      </c>
      <c r="E18" s="93" t="s">
        <v>50</v>
      </c>
      <c r="F18" s="91" t="s">
        <v>45</v>
      </c>
      <c r="G18" s="93" t="s">
        <v>46</v>
      </c>
      <c r="H18" s="89">
        <v>20.8</v>
      </c>
      <c r="I18" s="89">
        <f t="shared" si="2"/>
        <v>20.8</v>
      </c>
      <c r="J18" s="86">
        <f t="shared" si="3"/>
        <v>0</v>
      </c>
      <c r="K18" s="89"/>
      <c r="L18" s="89"/>
      <c r="M18" s="89"/>
      <c r="N18" s="89">
        <v>20.8</v>
      </c>
      <c r="O18" s="89"/>
      <c r="P18" s="89"/>
      <c r="Q18" s="89">
        <v>20.8</v>
      </c>
      <c r="R18" s="89"/>
      <c r="S18" s="89"/>
      <c r="T18" s="89"/>
      <c r="U18" s="89"/>
      <c r="V18" s="86">
        <f t="shared" si="4"/>
        <v>0</v>
      </c>
      <c r="W18" s="89"/>
      <c r="X18" s="89"/>
      <c r="Y18" s="89"/>
      <c r="Z18" s="89"/>
      <c r="AA18" s="89"/>
      <c r="AB18" s="89"/>
      <c r="AC18" s="89">
        <v>260</v>
      </c>
      <c r="AD18" s="93" t="s">
        <v>51</v>
      </c>
      <c r="AE18" s="130"/>
    </row>
    <row r="19" spans="1:31" s="68" customFormat="1" ht="42" customHeight="1">
      <c r="A19" s="91" t="s">
        <v>62</v>
      </c>
      <c r="B19" s="92" t="s">
        <v>63</v>
      </c>
      <c r="C19" s="93" t="s">
        <v>43</v>
      </c>
      <c r="D19" s="89">
        <v>260</v>
      </c>
      <c r="E19" s="93" t="s">
        <v>50</v>
      </c>
      <c r="F19" s="91" t="s">
        <v>45</v>
      </c>
      <c r="G19" s="93" t="s">
        <v>46</v>
      </c>
      <c r="H19" s="89">
        <v>20.8</v>
      </c>
      <c r="I19" s="89">
        <f t="shared" si="2"/>
        <v>20.8</v>
      </c>
      <c r="J19" s="86">
        <f t="shared" si="3"/>
        <v>0</v>
      </c>
      <c r="K19" s="89"/>
      <c r="L19" s="89"/>
      <c r="M19" s="89"/>
      <c r="N19" s="89">
        <v>20.8</v>
      </c>
      <c r="O19" s="89"/>
      <c r="P19" s="89"/>
      <c r="Q19" s="89">
        <v>20.8</v>
      </c>
      <c r="R19" s="89"/>
      <c r="S19" s="89"/>
      <c r="T19" s="89"/>
      <c r="U19" s="89"/>
      <c r="V19" s="86">
        <f t="shared" si="4"/>
        <v>0</v>
      </c>
      <c r="W19" s="89"/>
      <c r="X19" s="89"/>
      <c r="Y19" s="89"/>
      <c r="Z19" s="89"/>
      <c r="AA19" s="89"/>
      <c r="AB19" s="89"/>
      <c r="AC19" s="89">
        <v>260</v>
      </c>
      <c r="AD19" s="93" t="s">
        <v>51</v>
      </c>
      <c r="AE19" s="130"/>
    </row>
    <row r="20" spans="1:31" s="68" customFormat="1" ht="42" customHeight="1">
      <c r="A20" s="91" t="s">
        <v>64</v>
      </c>
      <c r="B20" s="92" t="s">
        <v>65</v>
      </c>
      <c r="C20" s="93" t="s">
        <v>43</v>
      </c>
      <c r="D20" s="89">
        <v>260</v>
      </c>
      <c r="E20" s="93" t="s">
        <v>50</v>
      </c>
      <c r="F20" s="91" t="s">
        <v>45</v>
      </c>
      <c r="G20" s="93" t="s">
        <v>46</v>
      </c>
      <c r="H20" s="89">
        <v>20.8</v>
      </c>
      <c r="I20" s="89">
        <f t="shared" si="2"/>
        <v>20.8</v>
      </c>
      <c r="J20" s="86">
        <f t="shared" si="3"/>
        <v>0</v>
      </c>
      <c r="K20" s="89"/>
      <c r="L20" s="89"/>
      <c r="M20" s="89"/>
      <c r="N20" s="89">
        <v>20.8</v>
      </c>
      <c r="O20" s="89"/>
      <c r="P20" s="89"/>
      <c r="Q20" s="89">
        <v>20.8</v>
      </c>
      <c r="R20" s="89"/>
      <c r="S20" s="89"/>
      <c r="T20" s="89"/>
      <c r="U20" s="89"/>
      <c r="V20" s="86">
        <f t="shared" si="4"/>
        <v>0</v>
      </c>
      <c r="W20" s="89"/>
      <c r="X20" s="89"/>
      <c r="Y20" s="89"/>
      <c r="Z20" s="89"/>
      <c r="AA20" s="89"/>
      <c r="AB20" s="89"/>
      <c r="AC20" s="89">
        <v>260</v>
      </c>
      <c r="AD20" s="93" t="s">
        <v>51</v>
      </c>
      <c r="AE20" s="130"/>
    </row>
    <row r="21" spans="1:31" s="68" customFormat="1" ht="42" customHeight="1">
      <c r="A21" s="91" t="s">
        <v>66</v>
      </c>
      <c r="B21" s="92" t="s">
        <v>67</v>
      </c>
      <c r="C21" s="93" t="s">
        <v>43</v>
      </c>
      <c r="D21" s="89">
        <v>260</v>
      </c>
      <c r="E21" s="93" t="s">
        <v>50</v>
      </c>
      <c r="F21" s="91" t="s">
        <v>45</v>
      </c>
      <c r="G21" s="93" t="s">
        <v>46</v>
      </c>
      <c r="H21" s="89">
        <v>20.8</v>
      </c>
      <c r="I21" s="89">
        <f t="shared" si="2"/>
        <v>20.8</v>
      </c>
      <c r="J21" s="86">
        <f t="shared" si="3"/>
        <v>0</v>
      </c>
      <c r="K21" s="89"/>
      <c r="L21" s="89"/>
      <c r="M21" s="89"/>
      <c r="N21" s="89">
        <v>20.8</v>
      </c>
      <c r="O21" s="89"/>
      <c r="P21" s="89"/>
      <c r="Q21" s="89">
        <v>20.8</v>
      </c>
      <c r="R21" s="89"/>
      <c r="S21" s="89"/>
      <c r="T21" s="89"/>
      <c r="U21" s="89"/>
      <c r="V21" s="86">
        <f t="shared" si="4"/>
        <v>0</v>
      </c>
      <c r="W21" s="89"/>
      <c r="X21" s="89"/>
      <c r="Y21" s="89"/>
      <c r="Z21" s="89"/>
      <c r="AA21" s="89"/>
      <c r="AB21" s="89"/>
      <c r="AC21" s="89">
        <v>260</v>
      </c>
      <c r="AD21" s="93" t="s">
        <v>51</v>
      </c>
      <c r="AE21" s="130"/>
    </row>
    <row r="22" spans="1:31" s="68" customFormat="1" ht="42" customHeight="1">
      <c r="A22" s="91" t="s">
        <v>68</v>
      </c>
      <c r="B22" s="92" t="s">
        <v>69</v>
      </c>
      <c r="C22" s="93" t="s">
        <v>43</v>
      </c>
      <c r="D22" s="89">
        <v>260</v>
      </c>
      <c r="E22" s="93" t="s">
        <v>50</v>
      </c>
      <c r="F22" s="91" t="s">
        <v>45</v>
      </c>
      <c r="G22" s="93" t="s">
        <v>46</v>
      </c>
      <c r="H22" s="89">
        <v>20.8</v>
      </c>
      <c r="I22" s="89">
        <f t="shared" si="2"/>
        <v>20.8</v>
      </c>
      <c r="J22" s="86">
        <f t="shared" si="3"/>
        <v>0</v>
      </c>
      <c r="K22" s="89"/>
      <c r="L22" s="89"/>
      <c r="M22" s="89"/>
      <c r="N22" s="89">
        <v>20.8</v>
      </c>
      <c r="O22" s="89"/>
      <c r="P22" s="89"/>
      <c r="Q22" s="89">
        <v>20.8</v>
      </c>
      <c r="R22" s="89"/>
      <c r="S22" s="89"/>
      <c r="T22" s="89"/>
      <c r="U22" s="89"/>
      <c r="V22" s="86">
        <f t="shared" si="4"/>
        <v>0</v>
      </c>
      <c r="W22" s="89"/>
      <c r="X22" s="89"/>
      <c r="Y22" s="89"/>
      <c r="Z22" s="89"/>
      <c r="AA22" s="89"/>
      <c r="AB22" s="89"/>
      <c r="AC22" s="89">
        <v>260</v>
      </c>
      <c r="AD22" s="93" t="s">
        <v>51</v>
      </c>
      <c r="AE22" s="130"/>
    </row>
    <row r="23" spans="1:31" s="68" customFormat="1" ht="42" customHeight="1">
      <c r="A23" s="91" t="s">
        <v>70</v>
      </c>
      <c r="B23" s="92" t="s">
        <v>71</v>
      </c>
      <c r="C23" s="93" t="s">
        <v>43</v>
      </c>
      <c r="D23" s="89">
        <v>260</v>
      </c>
      <c r="E23" s="93" t="s">
        <v>50</v>
      </c>
      <c r="F23" s="91" t="s">
        <v>45</v>
      </c>
      <c r="G23" s="93" t="s">
        <v>46</v>
      </c>
      <c r="H23" s="89">
        <v>20.8</v>
      </c>
      <c r="I23" s="89">
        <f t="shared" si="2"/>
        <v>20.8</v>
      </c>
      <c r="J23" s="86">
        <f t="shared" si="3"/>
        <v>0</v>
      </c>
      <c r="K23" s="89"/>
      <c r="L23" s="89"/>
      <c r="M23" s="89"/>
      <c r="N23" s="89">
        <v>20.8</v>
      </c>
      <c r="O23" s="89"/>
      <c r="P23" s="89"/>
      <c r="Q23" s="89">
        <v>20.8</v>
      </c>
      <c r="R23" s="89"/>
      <c r="S23" s="89"/>
      <c r="T23" s="89"/>
      <c r="U23" s="89"/>
      <c r="V23" s="86">
        <f t="shared" si="4"/>
        <v>0</v>
      </c>
      <c r="W23" s="89"/>
      <c r="X23" s="89"/>
      <c r="Y23" s="89"/>
      <c r="Z23" s="89"/>
      <c r="AA23" s="89"/>
      <c r="AB23" s="89"/>
      <c r="AC23" s="89">
        <v>260</v>
      </c>
      <c r="AD23" s="93" t="s">
        <v>51</v>
      </c>
      <c r="AE23" s="130"/>
    </row>
    <row r="24" spans="1:31" s="68" customFormat="1" ht="42" customHeight="1">
      <c r="A24" s="91" t="s">
        <v>72</v>
      </c>
      <c r="B24" s="92" t="s">
        <v>73</v>
      </c>
      <c r="C24" s="93" t="s">
        <v>43</v>
      </c>
      <c r="D24" s="89">
        <v>260</v>
      </c>
      <c r="E24" s="93" t="s">
        <v>50</v>
      </c>
      <c r="F24" s="91" t="s">
        <v>45</v>
      </c>
      <c r="G24" s="93" t="s">
        <v>46</v>
      </c>
      <c r="H24" s="89">
        <v>20.8</v>
      </c>
      <c r="I24" s="89">
        <f t="shared" si="2"/>
        <v>20.8</v>
      </c>
      <c r="J24" s="86">
        <f t="shared" si="3"/>
        <v>0</v>
      </c>
      <c r="K24" s="89"/>
      <c r="L24" s="89"/>
      <c r="M24" s="89"/>
      <c r="N24" s="89">
        <v>20.8</v>
      </c>
      <c r="O24" s="89"/>
      <c r="P24" s="89"/>
      <c r="Q24" s="89">
        <v>20.8</v>
      </c>
      <c r="R24" s="89"/>
      <c r="S24" s="89"/>
      <c r="T24" s="89"/>
      <c r="U24" s="89"/>
      <c r="V24" s="86">
        <f t="shared" si="4"/>
        <v>0</v>
      </c>
      <c r="W24" s="89"/>
      <c r="X24" s="89"/>
      <c r="Y24" s="89"/>
      <c r="Z24" s="89"/>
      <c r="AA24" s="89"/>
      <c r="AB24" s="89"/>
      <c r="AC24" s="89">
        <v>260</v>
      </c>
      <c r="AD24" s="93" t="s">
        <v>51</v>
      </c>
      <c r="AE24" s="130"/>
    </row>
    <row r="25" spans="1:31" s="68" customFormat="1" ht="42" customHeight="1">
      <c r="A25" s="91" t="s">
        <v>74</v>
      </c>
      <c r="B25" s="92" t="s">
        <v>75</v>
      </c>
      <c r="C25" s="93" t="s">
        <v>43</v>
      </c>
      <c r="D25" s="89">
        <v>260</v>
      </c>
      <c r="E25" s="93" t="s">
        <v>50</v>
      </c>
      <c r="F25" s="91" t="s">
        <v>45</v>
      </c>
      <c r="G25" s="93" t="s">
        <v>46</v>
      </c>
      <c r="H25" s="89">
        <v>20.8</v>
      </c>
      <c r="I25" s="89">
        <f t="shared" si="2"/>
        <v>20.8</v>
      </c>
      <c r="J25" s="86">
        <f t="shared" si="3"/>
        <v>0</v>
      </c>
      <c r="K25" s="89"/>
      <c r="L25" s="89"/>
      <c r="M25" s="89"/>
      <c r="N25" s="89">
        <v>20.8</v>
      </c>
      <c r="O25" s="89"/>
      <c r="P25" s="89"/>
      <c r="Q25" s="89">
        <v>20.8</v>
      </c>
      <c r="R25" s="89"/>
      <c r="S25" s="89"/>
      <c r="T25" s="89"/>
      <c r="U25" s="89"/>
      <c r="V25" s="86">
        <f t="shared" si="4"/>
        <v>0</v>
      </c>
      <c r="W25" s="89"/>
      <c r="X25" s="89"/>
      <c r="Y25" s="89"/>
      <c r="Z25" s="89"/>
      <c r="AA25" s="89"/>
      <c r="AB25" s="89"/>
      <c r="AC25" s="89">
        <v>260</v>
      </c>
      <c r="AD25" s="93" t="s">
        <v>51</v>
      </c>
      <c r="AE25" s="130"/>
    </row>
    <row r="26" spans="1:31" s="68" customFormat="1" ht="25.5" customHeight="1">
      <c r="A26" s="91" t="s">
        <v>76</v>
      </c>
      <c r="B26" s="93" t="s">
        <v>77</v>
      </c>
      <c r="C26" s="93" t="s">
        <v>43</v>
      </c>
      <c r="D26" s="89">
        <v>260</v>
      </c>
      <c r="E26" s="93" t="s">
        <v>50</v>
      </c>
      <c r="F26" s="91" t="s">
        <v>45</v>
      </c>
      <c r="G26" s="93" t="s">
        <v>46</v>
      </c>
      <c r="H26" s="89">
        <v>20.8</v>
      </c>
      <c r="I26" s="89">
        <f t="shared" si="2"/>
        <v>20.8</v>
      </c>
      <c r="J26" s="86">
        <f t="shared" si="3"/>
        <v>0</v>
      </c>
      <c r="K26" s="89"/>
      <c r="L26" s="89"/>
      <c r="M26" s="89"/>
      <c r="N26" s="89">
        <v>20.8</v>
      </c>
      <c r="O26" s="89"/>
      <c r="P26" s="89"/>
      <c r="Q26" s="89">
        <v>20.8</v>
      </c>
      <c r="R26" s="89"/>
      <c r="S26" s="89"/>
      <c r="T26" s="89"/>
      <c r="U26" s="89"/>
      <c r="V26" s="86">
        <f t="shared" si="4"/>
        <v>0</v>
      </c>
      <c r="W26" s="89"/>
      <c r="X26" s="89"/>
      <c r="Y26" s="89"/>
      <c r="Z26" s="89"/>
      <c r="AA26" s="89"/>
      <c r="AB26" s="89"/>
      <c r="AC26" s="89">
        <v>260</v>
      </c>
      <c r="AD26" s="93" t="s">
        <v>51</v>
      </c>
      <c r="AE26" s="131"/>
    </row>
    <row r="27" spans="1:31" s="68" customFormat="1" ht="25.5" customHeight="1">
      <c r="A27" s="91" t="s">
        <v>78</v>
      </c>
      <c r="B27" s="93" t="s">
        <v>79</v>
      </c>
      <c r="C27" s="93" t="s">
        <v>43</v>
      </c>
      <c r="D27" s="89">
        <v>260</v>
      </c>
      <c r="E27" s="93" t="s">
        <v>50</v>
      </c>
      <c r="F27" s="91" t="s">
        <v>45</v>
      </c>
      <c r="G27" s="93" t="s">
        <v>46</v>
      </c>
      <c r="H27" s="89">
        <v>20.8</v>
      </c>
      <c r="I27" s="89">
        <f t="shared" si="2"/>
        <v>20.8</v>
      </c>
      <c r="J27" s="86">
        <f t="shared" si="3"/>
        <v>0</v>
      </c>
      <c r="K27" s="89"/>
      <c r="L27" s="89"/>
      <c r="M27" s="89"/>
      <c r="N27" s="89">
        <v>20.8</v>
      </c>
      <c r="O27" s="89"/>
      <c r="P27" s="89"/>
      <c r="Q27" s="89">
        <v>20.8</v>
      </c>
      <c r="R27" s="89"/>
      <c r="S27" s="89"/>
      <c r="T27" s="89"/>
      <c r="U27" s="89"/>
      <c r="V27" s="86">
        <f t="shared" si="4"/>
        <v>0</v>
      </c>
      <c r="W27" s="89"/>
      <c r="X27" s="89"/>
      <c r="Y27" s="89"/>
      <c r="Z27" s="89"/>
      <c r="AA27" s="89"/>
      <c r="AB27" s="89"/>
      <c r="AC27" s="89">
        <v>260</v>
      </c>
      <c r="AD27" s="93" t="s">
        <v>51</v>
      </c>
      <c r="AE27" s="131"/>
    </row>
    <row r="28" spans="1:31" s="68" customFormat="1" ht="25.5" customHeight="1">
      <c r="A28" s="91" t="s">
        <v>80</v>
      </c>
      <c r="B28" s="93" t="s">
        <v>81</v>
      </c>
      <c r="C28" s="93" t="s">
        <v>43</v>
      </c>
      <c r="D28" s="89">
        <v>260</v>
      </c>
      <c r="E28" s="93" t="s">
        <v>50</v>
      </c>
      <c r="F28" s="91" t="s">
        <v>45</v>
      </c>
      <c r="G28" s="93" t="s">
        <v>46</v>
      </c>
      <c r="H28" s="89">
        <v>20.8</v>
      </c>
      <c r="I28" s="89">
        <f t="shared" si="2"/>
        <v>20.8</v>
      </c>
      <c r="J28" s="86">
        <f t="shared" si="3"/>
        <v>0</v>
      </c>
      <c r="K28" s="89"/>
      <c r="L28" s="89"/>
      <c r="M28" s="89"/>
      <c r="N28" s="89">
        <v>20.8</v>
      </c>
      <c r="O28" s="89"/>
      <c r="P28" s="89"/>
      <c r="Q28" s="89">
        <v>20.8</v>
      </c>
      <c r="R28" s="89"/>
      <c r="S28" s="89"/>
      <c r="T28" s="89"/>
      <c r="U28" s="89"/>
      <c r="V28" s="86">
        <f t="shared" si="4"/>
        <v>0</v>
      </c>
      <c r="W28" s="89"/>
      <c r="X28" s="89"/>
      <c r="Y28" s="89"/>
      <c r="Z28" s="89"/>
      <c r="AA28" s="89"/>
      <c r="AB28" s="89"/>
      <c r="AC28" s="89">
        <v>260</v>
      </c>
      <c r="AD28" s="93" t="s">
        <v>51</v>
      </c>
      <c r="AE28" s="131"/>
    </row>
    <row r="29" spans="1:31" s="68" customFormat="1" ht="25.5" customHeight="1">
      <c r="A29" s="91" t="s">
        <v>82</v>
      </c>
      <c r="B29" s="93" t="s">
        <v>83</v>
      </c>
      <c r="C29" s="93" t="s">
        <v>43</v>
      </c>
      <c r="D29" s="89">
        <v>260</v>
      </c>
      <c r="E29" s="93" t="s">
        <v>50</v>
      </c>
      <c r="F29" s="91" t="s">
        <v>45</v>
      </c>
      <c r="G29" s="93" t="s">
        <v>46</v>
      </c>
      <c r="H29" s="89">
        <v>20.8</v>
      </c>
      <c r="I29" s="89">
        <f t="shared" si="2"/>
        <v>20.8</v>
      </c>
      <c r="J29" s="86">
        <f t="shared" si="3"/>
        <v>0</v>
      </c>
      <c r="K29" s="89"/>
      <c r="L29" s="89"/>
      <c r="M29" s="89"/>
      <c r="N29" s="89">
        <v>20.8</v>
      </c>
      <c r="O29" s="89"/>
      <c r="P29" s="89"/>
      <c r="Q29" s="89">
        <v>20.8</v>
      </c>
      <c r="R29" s="89"/>
      <c r="S29" s="89"/>
      <c r="T29" s="89"/>
      <c r="U29" s="89"/>
      <c r="V29" s="86">
        <f t="shared" si="4"/>
        <v>0</v>
      </c>
      <c r="W29" s="89"/>
      <c r="X29" s="89"/>
      <c r="Y29" s="89"/>
      <c r="Z29" s="89"/>
      <c r="AA29" s="89"/>
      <c r="AB29" s="89"/>
      <c r="AC29" s="89">
        <v>260</v>
      </c>
      <c r="AD29" s="93" t="s">
        <v>51</v>
      </c>
      <c r="AE29" s="131"/>
    </row>
    <row r="30" spans="1:31" s="68" customFormat="1" ht="42" customHeight="1">
      <c r="A30" s="90" t="s">
        <v>84</v>
      </c>
      <c r="B30" s="88"/>
      <c r="C30" s="94"/>
      <c r="D30" s="88"/>
      <c r="E30" s="88"/>
      <c r="F30" s="95"/>
      <c r="G30" s="93"/>
      <c r="H30" s="89">
        <v>60</v>
      </c>
      <c r="I30" s="89">
        <f t="shared" si="2"/>
        <v>60</v>
      </c>
      <c r="J30" s="86">
        <f t="shared" si="3"/>
        <v>60</v>
      </c>
      <c r="K30" s="89">
        <v>60</v>
      </c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6">
        <f t="shared" si="4"/>
        <v>0</v>
      </c>
      <c r="W30" s="89"/>
      <c r="X30" s="89"/>
      <c r="Y30" s="89"/>
      <c r="Z30" s="121"/>
      <c r="AA30" s="121"/>
      <c r="AB30" s="121"/>
      <c r="AC30" s="89"/>
      <c r="AD30" s="132"/>
      <c r="AE30" s="131"/>
    </row>
    <row r="31" spans="1:31" s="68" customFormat="1" ht="40" customHeight="1">
      <c r="A31" s="91" t="s">
        <v>85</v>
      </c>
      <c r="B31" s="92" t="s">
        <v>86</v>
      </c>
      <c r="C31" s="94" t="s">
        <v>43</v>
      </c>
      <c r="D31" s="93">
        <v>300</v>
      </c>
      <c r="E31" s="88" t="s">
        <v>87</v>
      </c>
      <c r="F31" s="96" t="s">
        <v>45</v>
      </c>
      <c r="G31" s="93" t="s">
        <v>46</v>
      </c>
      <c r="H31" s="89">
        <v>30</v>
      </c>
      <c r="I31" s="89">
        <f t="shared" si="2"/>
        <v>30</v>
      </c>
      <c r="J31" s="86">
        <f t="shared" si="3"/>
        <v>30</v>
      </c>
      <c r="K31" s="89">
        <v>30</v>
      </c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6">
        <f t="shared" si="4"/>
        <v>0</v>
      </c>
      <c r="W31" s="89"/>
      <c r="X31" s="89"/>
      <c r="Y31" s="89"/>
      <c r="Z31" s="121"/>
      <c r="AA31" s="121"/>
      <c r="AB31" s="121"/>
      <c r="AC31" s="89"/>
      <c r="AD31" s="94" t="s">
        <v>47</v>
      </c>
      <c r="AE31" s="133" t="s">
        <v>88</v>
      </c>
    </row>
    <row r="32" spans="1:31" s="68" customFormat="1" ht="40" customHeight="1">
      <c r="A32" s="91" t="s">
        <v>89</v>
      </c>
      <c r="B32" s="92" t="s">
        <v>90</v>
      </c>
      <c r="C32" s="94" t="s">
        <v>43</v>
      </c>
      <c r="D32" s="93">
        <v>150</v>
      </c>
      <c r="E32" s="88" t="s">
        <v>91</v>
      </c>
      <c r="F32" s="96" t="s">
        <v>45</v>
      </c>
      <c r="G32" s="93" t="s">
        <v>46</v>
      </c>
      <c r="H32" s="89">
        <v>30</v>
      </c>
      <c r="I32" s="89">
        <f t="shared" si="2"/>
        <v>30</v>
      </c>
      <c r="J32" s="86">
        <f t="shared" si="3"/>
        <v>30</v>
      </c>
      <c r="K32" s="89">
        <v>30</v>
      </c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6">
        <f t="shared" si="4"/>
        <v>0</v>
      </c>
      <c r="W32" s="89"/>
      <c r="X32" s="89"/>
      <c r="Y32" s="89"/>
      <c r="Z32" s="121"/>
      <c r="AA32" s="121"/>
      <c r="AB32" s="121"/>
      <c r="AC32" s="89"/>
      <c r="AD32" s="94" t="s">
        <v>47</v>
      </c>
      <c r="AE32" s="133" t="s">
        <v>88</v>
      </c>
    </row>
    <row r="33" spans="1:31" s="68" customFormat="1" ht="43" customHeight="1">
      <c r="A33" s="90" t="s">
        <v>92</v>
      </c>
      <c r="B33" s="93"/>
      <c r="C33" s="94"/>
      <c r="D33" s="93"/>
      <c r="E33" s="88"/>
      <c r="F33" s="95"/>
      <c r="G33" s="93"/>
      <c r="H33" s="89"/>
      <c r="I33" s="89">
        <f t="shared" si="2"/>
        <v>0</v>
      </c>
      <c r="J33" s="86">
        <f t="shared" si="3"/>
        <v>0</v>
      </c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6">
        <f t="shared" si="4"/>
        <v>0</v>
      </c>
      <c r="W33" s="89"/>
      <c r="X33" s="89"/>
      <c r="Y33" s="89"/>
      <c r="Z33" s="121"/>
      <c r="AA33" s="121"/>
      <c r="AB33" s="121"/>
      <c r="AC33" s="89"/>
      <c r="AD33" s="132"/>
      <c r="AE33" s="131"/>
    </row>
    <row r="34" spans="1:31" s="68" customFormat="1" ht="43" customHeight="1">
      <c r="A34" s="90" t="s">
        <v>93</v>
      </c>
      <c r="B34" s="93"/>
      <c r="C34" s="94"/>
      <c r="D34" s="93"/>
      <c r="E34" s="88"/>
      <c r="F34" s="95"/>
      <c r="G34" s="93"/>
      <c r="H34" s="89"/>
      <c r="I34" s="89">
        <f t="shared" si="2"/>
        <v>0</v>
      </c>
      <c r="J34" s="86">
        <f t="shared" si="3"/>
        <v>0</v>
      </c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6">
        <f t="shared" si="4"/>
        <v>0</v>
      </c>
      <c r="W34" s="89"/>
      <c r="X34" s="89"/>
      <c r="Y34" s="89"/>
      <c r="Z34" s="121"/>
      <c r="AA34" s="121"/>
      <c r="AB34" s="121"/>
      <c r="AC34" s="89"/>
      <c r="AD34" s="132"/>
      <c r="AE34" s="131"/>
    </row>
    <row r="35" spans="1:31" s="68" customFormat="1" ht="41" customHeight="1">
      <c r="A35" s="97" t="s">
        <v>94</v>
      </c>
      <c r="B35" s="93"/>
      <c r="C35" s="94"/>
      <c r="D35" s="93"/>
      <c r="E35" s="88"/>
      <c r="F35" s="95"/>
      <c r="G35" s="93"/>
      <c r="H35" s="89">
        <v>5000</v>
      </c>
      <c r="I35" s="89">
        <v>5000</v>
      </c>
      <c r="J35" s="89">
        <v>5000</v>
      </c>
      <c r="K35" s="89">
        <v>5000</v>
      </c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6">
        <f t="shared" si="4"/>
        <v>0</v>
      </c>
      <c r="W35" s="89"/>
      <c r="X35" s="89"/>
      <c r="Y35" s="89"/>
      <c r="Z35" s="121"/>
      <c r="AA35" s="121"/>
      <c r="AB35" s="121"/>
      <c r="AC35" s="121"/>
      <c r="AD35" s="132"/>
      <c r="AE35" s="131"/>
    </row>
    <row r="36" spans="1:31" s="68" customFormat="1" ht="40" customHeight="1">
      <c r="A36" s="89" t="s">
        <v>95</v>
      </c>
      <c r="B36" s="92" t="s">
        <v>96</v>
      </c>
      <c r="C36" s="94" t="s">
        <v>97</v>
      </c>
      <c r="D36" s="93" t="s">
        <v>98</v>
      </c>
      <c r="E36" s="88"/>
      <c r="F36" s="96" t="s">
        <v>45</v>
      </c>
      <c r="G36" s="93"/>
      <c r="H36" s="89">
        <v>5000</v>
      </c>
      <c r="I36" s="89">
        <v>5000</v>
      </c>
      <c r="J36" s="89">
        <v>5000</v>
      </c>
      <c r="K36" s="89">
        <v>5000</v>
      </c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6">
        <f t="shared" si="4"/>
        <v>0</v>
      </c>
      <c r="W36" s="89"/>
      <c r="X36" s="89"/>
      <c r="Y36" s="89"/>
      <c r="Z36" s="121"/>
      <c r="AA36" s="121"/>
      <c r="AB36" s="121"/>
      <c r="AC36" s="121"/>
      <c r="AD36" s="134" t="s">
        <v>47</v>
      </c>
      <c r="AE36" s="92" t="s">
        <v>99</v>
      </c>
    </row>
    <row r="37" spans="1:32" s="68" customFormat="1" ht="25.5" customHeight="1">
      <c r="A37" s="87" t="s">
        <v>100</v>
      </c>
      <c r="B37" s="93"/>
      <c r="C37" s="93"/>
      <c r="D37" s="93"/>
      <c r="E37" s="98"/>
      <c r="F37" s="91"/>
      <c r="G37" s="93"/>
      <c r="H37" s="89">
        <f aca="true" t="shared" si="8" ref="H37:U37">H38+H40+H44+H49+H52+H64</f>
        <v>15909</v>
      </c>
      <c r="I37" s="89">
        <f aca="true" t="shared" si="9" ref="I37:I67">J37+N37</f>
        <v>7390</v>
      </c>
      <c r="J37" s="86">
        <f aca="true" t="shared" si="10" ref="J37:J43">K37+L37+M37</f>
        <v>4540</v>
      </c>
      <c r="K37" s="89">
        <f t="shared" si="8"/>
        <v>4043</v>
      </c>
      <c r="L37" s="89">
        <f t="shared" si="8"/>
        <v>124</v>
      </c>
      <c r="M37" s="89">
        <f t="shared" si="8"/>
        <v>373</v>
      </c>
      <c r="N37" s="89">
        <f t="shared" si="8"/>
        <v>2850</v>
      </c>
      <c r="O37" s="89">
        <f t="shared" si="8"/>
        <v>0</v>
      </c>
      <c r="P37" s="89">
        <f t="shared" si="8"/>
        <v>0</v>
      </c>
      <c r="Q37" s="89">
        <f t="shared" si="8"/>
        <v>2850</v>
      </c>
      <c r="R37" s="89">
        <f t="shared" si="8"/>
        <v>0</v>
      </c>
      <c r="S37" s="89">
        <f t="shared" si="8"/>
        <v>0</v>
      </c>
      <c r="T37" s="89">
        <f t="shared" si="8"/>
        <v>0</v>
      </c>
      <c r="U37" s="89">
        <f t="shared" si="8"/>
        <v>0</v>
      </c>
      <c r="V37" s="86">
        <f t="shared" si="4"/>
        <v>8519</v>
      </c>
      <c r="W37" s="89">
        <f aca="true" t="shared" si="11" ref="W37:AB37">W38+W40+W44+W49+W52+W64</f>
        <v>0</v>
      </c>
      <c r="X37" s="89">
        <f t="shared" si="11"/>
        <v>740</v>
      </c>
      <c r="Y37" s="89">
        <f t="shared" si="11"/>
        <v>1134</v>
      </c>
      <c r="Z37" s="89">
        <f t="shared" si="11"/>
        <v>0</v>
      </c>
      <c r="AA37" s="89">
        <f t="shared" si="11"/>
        <v>6645</v>
      </c>
      <c r="AB37" s="89">
        <f t="shared" si="11"/>
        <v>0</v>
      </c>
      <c r="AC37" s="121"/>
      <c r="AD37" s="131"/>
      <c r="AE37" s="131"/>
      <c r="AF37" s="68" t="s">
        <v>26</v>
      </c>
    </row>
    <row r="38" spans="1:31" s="68" customFormat="1" ht="25.5" customHeight="1">
      <c r="A38" s="97" t="s">
        <v>101</v>
      </c>
      <c r="B38" s="93"/>
      <c r="C38" s="93"/>
      <c r="D38" s="93"/>
      <c r="E38" s="98"/>
      <c r="F38" s="91"/>
      <c r="G38" s="93"/>
      <c r="H38" s="89"/>
      <c r="I38" s="89">
        <f t="shared" si="9"/>
        <v>0</v>
      </c>
      <c r="J38" s="86">
        <f t="shared" si="10"/>
        <v>0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6">
        <f t="shared" si="4"/>
        <v>0</v>
      </c>
      <c r="W38" s="89"/>
      <c r="X38" s="89"/>
      <c r="Y38" s="89"/>
      <c r="Z38" s="121"/>
      <c r="AA38" s="121"/>
      <c r="AB38" s="121"/>
      <c r="AC38" s="121"/>
      <c r="AD38" s="131"/>
      <c r="AE38" s="131"/>
    </row>
    <row r="39" spans="1:31" s="68" customFormat="1" ht="25.5" customHeight="1">
      <c r="A39" s="93" t="s">
        <v>102</v>
      </c>
      <c r="B39" s="93"/>
      <c r="C39" s="93"/>
      <c r="D39" s="93"/>
      <c r="E39" s="98"/>
      <c r="F39" s="91"/>
      <c r="G39" s="93"/>
      <c r="H39" s="89"/>
      <c r="I39" s="89">
        <f t="shared" si="9"/>
        <v>0</v>
      </c>
      <c r="J39" s="86">
        <f t="shared" si="10"/>
        <v>0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6">
        <f t="shared" si="4"/>
        <v>0</v>
      </c>
      <c r="W39" s="89"/>
      <c r="X39" s="89"/>
      <c r="Y39" s="89"/>
      <c r="Z39" s="121"/>
      <c r="AA39" s="121"/>
      <c r="AB39" s="121"/>
      <c r="AC39" s="121"/>
      <c r="AD39" s="131"/>
      <c r="AE39" s="131"/>
    </row>
    <row r="40" spans="1:31" s="68" customFormat="1" ht="25.5" customHeight="1">
      <c r="A40" s="97" t="s">
        <v>103</v>
      </c>
      <c r="B40" s="93"/>
      <c r="C40" s="93"/>
      <c r="D40" s="93"/>
      <c r="E40" s="98"/>
      <c r="F40" s="91"/>
      <c r="G40" s="93"/>
      <c r="H40" s="89">
        <f aca="true" t="shared" si="12" ref="H40:U40">H41+H42</f>
        <v>960</v>
      </c>
      <c r="I40" s="89">
        <f t="shared" si="9"/>
        <v>768</v>
      </c>
      <c r="J40" s="86">
        <f t="shared" si="10"/>
        <v>768</v>
      </c>
      <c r="K40" s="89">
        <f t="shared" si="12"/>
        <v>624</v>
      </c>
      <c r="L40" s="89">
        <f t="shared" si="12"/>
        <v>48</v>
      </c>
      <c r="M40" s="89">
        <f t="shared" si="12"/>
        <v>96</v>
      </c>
      <c r="N40" s="89">
        <f t="shared" si="12"/>
        <v>0</v>
      </c>
      <c r="O40" s="89">
        <f t="shared" si="12"/>
        <v>0</v>
      </c>
      <c r="P40" s="89">
        <f t="shared" si="12"/>
        <v>0</v>
      </c>
      <c r="Q40" s="89">
        <f t="shared" si="12"/>
        <v>0</v>
      </c>
      <c r="R40" s="89">
        <f t="shared" si="12"/>
        <v>0</v>
      </c>
      <c r="S40" s="89">
        <f t="shared" si="12"/>
        <v>0</v>
      </c>
      <c r="T40" s="89">
        <f t="shared" si="12"/>
        <v>0</v>
      </c>
      <c r="U40" s="89">
        <f t="shared" si="12"/>
        <v>0</v>
      </c>
      <c r="V40" s="86">
        <f t="shared" si="4"/>
        <v>192</v>
      </c>
      <c r="W40" s="89">
        <f aca="true" t="shared" si="13" ref="W40:AA40">W41+W42</f>
        <v>0</v>
      </c>
      <c r="X40" s="89">
        <f t="shared" si="13"/>
        <v>0</v>
      </c>
      <c r="Y40" s="89">
        <f t="shared" si="13"/>
        <v>192</v>
      </c>
      <c r="Z40" s="89">
        <f t="shared" si="13"/>
        <v>0</v>
      </c>
      <c r="AA40" s="89">
        <f t="shared" si="13"/>
        <v>0</v>
      </c>
      <c r="AB40" s="121"/>
      <c r="AC40" s="121"/>
      <c r="AD40" s="131"/>
      <c r="AE40" s="131"/>
    </row>
    <row r="41" spans="1:31" s="68" customFormat="1" ht="161" customHeight="1">
      <c r="A41" s="89" t="s">
        <v>104</v>
      </c>
      <c r="B41" s="92" t="s">
        <v>105</v>
      </c>
      <c r="C41" s="92" t="s">
        <v>106</v>
      </c>
      <c r="D41" s="92">
        <v>120000</v>
      </c>
      <c r="E41" s="99">
        <f>H41/D41</f>
        <v>0.003</v>
      </c>
      <c r="F41" s="91" t="s">
        <v>107</v>
      </c>
      <c r="G41" s="92" t="s">
        <v>108</v>
      </c>
      <c r="H41" s="91">
        <v>360</v>
      </c>
      <c r="I41" s="89">
        <f t="shared" si="9"/>
        <v>288</v>
      </c>
      <c r="J41" s="86">
        <f t="shared" si="10"/>
        <v>288</v>
      </c>
      <c r="K41" s="91">
        <v>234</v>
      </c>
      <c r="L41" s="91">
        <v>18</v>
      </c>
      <c r="M41" s="91">
        <v>36</v>
      </c>
      <c r="N41" s="91"/>
      <c r="O41" s="91"/>
      <c r="P41" s="91"/>
      <c r="Q41" s="91"/>
      <c r="R41" s="91"/>
      <c r="S41" s="121"/>
      <c r="T41" s="121"/>
      <c r="U41" s="121"/>
      <c r="V41" s="86">
        <f t="shared" si="4"/>
        <v>72</v>
      </c>
      <c r="W41" s="91"/>
      <c r="X41" s="89"/>
      <c r="Y41" s="91">
        <v>72</v>
      </c>
      <c r="Z41" s="121"/>
      <c r="AA41" s="121"/>
      <c r="AB41" s="91">
        <v>145</v>
      </c>
      <c r="AC41" s="91">
        <v>131640</v>
      </c>
      <c r="AD41" s="92" t="s">
        <v>109</v>
      </c>
      <c r="AE41" s="131"/>
    </row>
    <row r="42" spans="1:31" s="68" customFormat="1" ht="164" customHeight="1">
      <c r="A42" s="89" t="s">
        <v>110</v>
      </c>
      <c r="B42" s="92" t="s">
        <v>111</v>
      </c>
      <c r="C42" s="92" t="s">
        <v>106</v>
      </c>
      <c r="D42" s="92">
        <v>100000</v>
      </c>
      <c r="E42" s="99">
        <f>H42/D42</f>
        <v>0.006</v>
      </c>
      <c r="F42" s="91" t="s">
        <v>107</v>
      </c>
      <c r="G42" s="92" t="s">
        <v>108</v>
      </c>
      <c r="H42" s="91">
        <v>600</v>
      </c>
      <c r="I42" s="89">
        <f t="shared" si="9"/>
        <v>480</v>
      </c>
      <c r="J42" s="86">
        <f t="shared" si="10"/>
        <v>480</v>
      </c>
      <c r="K42" s="91">
        <v>390</v>
      </c>
      <c r="L42" s="91">
        <v>30</v>
      </c>
      <c r="M42" s="91">
        <v>60</v>
      </c>
      <c r="N42" s="91"/>
      <c r="O42" s="91"/>
      <c r="P42" s="91"/>
      <c r="Q42" s="91"/>
      <c r="R42" s="91"/>
      <c r="S42" s="121"/>
      <c r="T42" s="121"/>
      <c r="U42" s="121"/>
      <c r="V42" s="86">
        <f t="shared" si="4"/>
        <v>120</v>
      </c>
      <c r="W42" s="91"/>
      <c r="X42" s="89"/>
      <c r="Y42" s="91">
        <v>120</v>
      </c>
      <c r="Z42" s="121"/>
      <c r="AA42" s="121"/>
      <c r="AB42" s="91">
        <v>145</v>
      </c>
      <c r="AC42" s="91">
        <v>131640</v>
      </c>
      <c r="AD42" s="92" t="s">
        <v>109</v>
      </c>
      <c r="AE42" s="131"/>
    </row>
    <row r="43" spans="1:31" s="68" customFormat="1" ht="25.5" customHeight="1">
      <c r="A43" s="98" t="s">
        <v>112</v>
      </c>
      <c r="B43" s="93"/>
      <c r="C43" s="93"/>
      <c r="D43" s="93"/>
      <c r="E43" s="98"/>
      <c r="F43" s="91"/>
      <c r="G43" s="93"/>
      <c r="H43" s="89"/>
      <c r="I43" s="89">
        <f t="shared" si="9"/>
        <v>0</v>
      </c>
      <c r="J43" s="86">
        <f t="shared" si="10"/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6">
        <f t="shared" si="4"/>
        <v>0</v>
      </c>
      <c r="W43" s="89"/>
      <c r="X43" s="89"/>
      <c r="Y43" s="89"/>
      <c r="Z43" s="121"/>
      <c r="AA43" s="121"/>
      <c r="AB43" s="121"/>
      <c r="AC43" s="121"/>
      <c r="AD43" s="131"/>
      <c r="AE43" s="131"/>
    </row>
    <row r="44" spans="1:31" s="68" customFormat="1" ht="25.5" customHeight="1">
      <c r="A44" s="97" t="s">
        <v>113</v>
      </c>
      <c r="B44" s="93"/>
      <c r="C44" s="93"/>
      <c r="D44" s="93"/>
      <c r="E44" s="98"/>
      <c r="F44" s="91"/>
      <c r="G44" s="93"/>
      <c r="H44" s="89">
        <f aca="true" t="shared" si="14" ref="H44:U44">H45+H46+H47</f>
        <v>4714</v>
      </c>
      <c r="I44" s="89">
        <f t="shared" si="9"/>
        <v>3772</v>
      </c>
      <c r="J44" s="89">
        <f t="shared" si="14"/>
        <v>3772</v>
      </c>
      <c r="K44" s="89">
        <f t="shared" si="14"/>
        <v>3419</v>
      </c>
      <c r="L44" s="89">
        <f t="shared" si="14"/>
        <v>76</v>
      </c>
      <c r="M44" s="89">
        <f t="shared" si="14"/>
        <v>277</v>
      </c>
      <c r="N44" s="89">
        <f t="shared" si="14"/>
        <v>0</v>
      </c>
      <c r="O44" s="89">
        <f t="shared" si="14"/>
        <v>0</v>
      </c>
      <c r="P44" s="89">
        <f t="shared" si="14"/>
        <v>0</v>
      </c>
      <c r="Q44" s="89">
        <f t="shared" si="14"/>
        <v>0</v>
      </c>
      <c r="R44" s="89">
        <f t="shared" si="14"/>
        <v>0</v>
      </c>
      <c r="S44" s="89">
        <f t="shared" si="14"/>
        <v>0</v>
      </c>
      <c r="T44" s="89">
        <f t="shared" si="14"/>
        <v>0</v>
      </c>
      <c r="U44" s="89">
        <f t="shared" si="14"/>
        <v>0</v>
      </c>
      <c r="V44" s="86">
        <f t="shared" si="4"/>
        <v>942</v>
      </c>
      <c r="W44" s="89">
        <f aca="true" t="shared" si="15" ref="W44:Y44">W45+W46+W47</f>
        <v>0</v>
      </c>
      <c r="X44" s="89">
        <f t="shared" si="15"/>
        <v>0</v>
      </c>
      <c r="Y44" s="89">
        <f t="shared" si="15"/>
        <v>942</v>
      </c>
      <c r="Z44" s="121"/>
      <c r="AA44" s="121"/>
      <c r="AB44" s="121"/>
      <c r="AC44" s="121"/>
      <c r="AD44" s="131"/>
      <c r="AE44" s="131"/>
    </row>
    <row r="45" spans="1:31" s="68" customFormat="1" ht="69" customHeight="1">
      <c r="A45" s="89" t="s">
        <v>114</v>
      </c>
      <c r="B45" s="92" t="s">
        <v>115</v>
      </c>
      <c r="C45" s="92" t="s">
        <v>116</v>
      </c>
      <c r="D45" s="100">
        <v>1316296.2962963</v>
      </c>
      <c r="E45" s="92"/>
      <c r="F45" s="91" t="s">
        <v>117</v>
      </c>
      <c r="G45" s="92" t="s">
        <v>108</v>
      </c>
      <c r="H45" s="89">
        <v>3554</v>
      </c>
      <c r="I45" s="89">
        <f t="shared" si="9"/>
        <v>2844</v>
      </c>
      <c r="J45" s="86">
        <f aca="true" t="shared" si="16" ref="J45:J67">K45+L45+M45</f>
        <v>2844</v>
      </c>
      <c r="K45" s="89">
        <v>2665</v>
      </c>
      <c r="L45" s="89">
        <v>18</v>
      </c>
      <c r="M45" s="89">
        <v>161</v>
      </c>
      <c r="N45" s="89"/>
      <c r="O45" s="89"/>
      <c r="P45" s="89"/>
      <c r="Q45" s="89"/>
      <c r="R45" s="89"/>
      <c r="S45" s="122"/>
      <c r="T45" s="122"/>
      <c r="U45" s="122"/>
      <c r="V45" s="86">
        <f t="shared" si="4"/>
        <v>710</v>
      </c>
      <c r="W45" s="91"/>
      <c r="X45" s="91"/>
      <c r="Y45" s="91">
        <v>710</v>
      </c>
      <c r="Z45" s="122"/>
      <c r="AA45" s="122"/>
      <c r="AB45" s="91">
        <v>145</v>
      </c>
      <c r="AC45" s="91">
        <v>131640</v>
      </c>
      <c r="AD45" s="92" t="s">
        <v>109</v>
      </c>
      <c r="AE45" s="131"/>
    </row>
    <row r="46" spans="1:31" s="68" customFormat="1" ht="69" customHeight="1">
      <c r="A46" s="89" t="s">
        <v>118</v>
      </c>
      <c r="B46" s="92" t="s">
        <v>119</v>
      </c>
      <c r="C46" s="92" t="s">
        <v>116</v>
      </c>
      <c r="D46" s="100">
        <v>355555.555555556</v>
      </c>
      <c r="E46" s="92"/>
      <c r="F46" s="91" t="s">
        <v>117</v>
      </c>
      <c r="G46" s="92" t="s">
        <v>108</v>
      </c>
      <c r="H46" s="89">
        <v>960</v>
      </c>
      <c r="I46" s="89">
        <f t="shared" si="9"/>
        <v>768</v>
      </c>
      <c r="J46" s="86">
        <f t="shared" si="16"/>
        <v>768</v>
      </c>
      <c r="K46" s="89">
        <v>624</v>
      </c>
      <c r="L46" s="89">
        <v>48</v>
      </c>
      <c r="M46" s="89">
        <v>96</v>
      </c>
      <c r="N46" s="89"/>
      <c r="O46" s="89"/>
      <c r="P46" s="89"/>
      <c r="Q46" s="89"/>
      <c r="R46" s="89"/>
      <c r="S46" s="122"/>
      <c r="T46" s="122"/>
      <c r="U46" s="122"/>
      <c r="V46" s="86">
        <f t="shared" si="4"/>
        <v>192</v>
      </c>
      <c r="W46" s="91"/>
      <c r="X46" s="91"/>
      <c r="Y46" s="91">
        <v>192</v>
      </c>
      <c r="Z46" s="122"/>
      <c r="AA46" s="122"/>
      <c r="AB46" s="91">
        <v>145</v>
      </c>
      <c r="AC46" s="91">
        <v>131640</v>
      </c>
      <c r="AD46" s="92" t="s">
        <v>109</v>
      </c>
      <c r="AE46" s="131"/>
    </row>
    <row r="47" spans="1:31" s="68" customFormat="1" ht="69" customHeight="1">
      <c r="A47" s="89" t="s">
        <v>120</v>
      </c>
      <c r="B47" s="92" t="s">
        <v>121</v>
      </c>
      <c r="C47" s="92" t="s">
        <v>116</v>
      </c>
      <c r="D47" s="100">
        <v>200000</v>
      </c>
      <c r="E47" s="92"/>
      <c r="F47" s="91" t="s">
        <v>117</v>
      </c>
      <c r="G47" s="92" t="s">
        <v>108</v>
      </c>
      <c r="H47" s="89">
        <v>200</v>
      </c>
      <c r="I47" s="89">
        <f t="shared" si="9"/>
        <v>160</v>
      </c>
      <c r="J47" s="86">
        <f t="shared" si="16"/>
        <v>160</v>
      </c>
      <c r="K47" s="89">
        <v>130</v>
      </c>
      <c r="L47" s="89">
        <v>10</v>
      </c>
      <c r="M47" s="89">
        <v>20</v>
      </c>
      <c r="N47" s="89"/>
      <c r="O47" s="89"/>
      <c r="P47" s="89"/>
      <c r="Q47" s="89"/>
      <c r="R47" s="89"/>
      <c r="S47" s="122"/>
      <c r="T47" s="122"/>
      <c r="U47" s="122"/>
      <c r="V47" s="86">
        <f t="shared" si="4"/>
        <v>40</v>
      </c>
      <c r="W47" s="91"/>
      <c r="X47" s="91"/>
      <c r="Y47" s="91">
        <v>40</v>
      </c>
      <c r="Z47" s="122"/>
      <c r="AA47" s="122"/>
      <c r="AB47" s="91">
        <v>145</v>
      </c>
      <c r="AC47" s="91">
        <v>131640</v>
      </c>
      <c r="AD47" s="92" t="s">
        <v>109</v>
      </c>
      <c r="AE47" s="131"/>
    </row>
    <row r="48" spans="1:31" s="68" customFormat="1" ht="25.5" customHeight="1">
      <c r="A48" s="98" t="s">
        <v>112</v>
      </c>
      <c r="B48" s="93"/>
      <c r="C48" s="93"/>
      <c r="D48" s="93"/>
      <c r="E48" s="98"/>
      <c r="F48" s="91"/>
      <c r="G48" s="93"/>
      <c r="H48" s="89"/>
      <c r="I48" s="89">
        <f t="shared" si="9"/>
        <v>0</v>
      </c>
      <c r="J48" s="86">
        <f t="shared" si="16"/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6">
        <f t="shared" si="4"/>
        <v>0</v>
      </c>
      <c r="W48" s="89"/>
      <c r="X48" s="89"/>
      <c r="Y48" s="89"/>
      <c r="Z48" s="121"/>
      <c r="AA48" s="121"/>
      <c r="AB48" s="121"/>
      <c r="AC48" s="121"/>
      <c r="AD48" s="131"/>
      <c r="AE48" s="131"/>
    </row>
    <row r="49" spans="1:31" s="68" customFormat="1" ht="25.5" customHeight="1">
      <c r="A49" s="97" t="s">
        <v>122</v>
      </c>
      <c r="B49" s="93"/>
      <c r="C49" s="93"/>
      <c r="D49" s="93"/>
      <c r="E49" s="98"/>
      <c r="F49" s="91"/>
      <c r="G49" s="93"/>
      <c r="H49" s="89">
        <f aca="true" t="shared" si="17" ref="H49:Q49">H50</f>
        <v>2850</v>
      </c>
      <c r="I49" s="89">
        <f t="shared" si="9"/>
        <v>2850</v>
      </c>
      <c r="J49" s="86">
        <f t="shared" si="16"/>
        <v>0</v>
      </c>
      <c r="K49" s="89">
        <f t="shared" si="17"/>
        <v>0</v>
      </c>
      <c r="L49" s="89">
        <f t="shared" si="17"/>
        <v>0</v>
      </c>
      <c r="M49" s="89">
        <f t="shared" si="17"/>
        <v>0</v>
      </c>
      <c r="N49" s="89">
        <f t="shared" si="17"/>
        <v>2850</v>
      </c>
      <c r="O49" s="89">
        <f t="shared" si="17"/>
        <v>0</v>
      </c>
      <c r="P49" s="89">
        <f t="shared" si="17"/>
        <v>0</v>
      </c>
      <c r="Q49" s="89">
        <f t="shared" si="17"/>
        <v>2850</v>
      </c>
      <c r="R49" s="89"/>
      <c r="S49" s="89"/>
      <c r="T49" s="89"/>
      <c r="U49" s="89"/>
      <c r="V49" s="86">
        <f t="shared" si="4"/>
        <v>0</v>
      </c>
      <c r="W49" s="89"/>
      <c r="X49" s="89"/>
      <c r="Y49" s="89"/>
      <c r="Z49" s="121"/>
      <c r="AA49" s="121"/>
      <c r="AB49" s="121"/>
      <c r="AC49" s="121"/>
      <c r="AD49" s="131"/>
      <c r="AE49" s="131"/>
    </row>
    <row r="50" spans="1:31" s="68" customFormat="1" ht="34" customHeight="1">
      <c r="A50" s="89" t="s">
        <v>123</v>
      </c>
      <c r="B50" s="92" t="s">
        <v>124</v>
      </c>
      <c r="C50" s="93" t="s">
        <v>125</v>
      </c>
      <c r="D50" s="93">
        <v>5700</v>
      </c>
      <c r="E50" s="101"/>
      <c r="F50" s="91" t="s">
        <v>45</v>
      </c>
      <c r="G50" s="93" t="s">
        <v>126</v>
      </c>
      <c r="H50" s="89">
        <v>2850</v>
      </c>
      <c r="I50" s="89">
        <f t="shared" si="9"/>
        <v>2850</v>
      </c>
      <c r="J50" s="86">
        <f t="shared" si="16"/>
        <v>0</v>
      </c>
      <c r="K50" s="89"/>
      <c r="L50" s="89"/>
      <c r="M50" s="89"/>
      <c r="N50" s="89">
        <v>2850</v>
      </c>
      <c r="O50" s="89"/>
      <c r="P50" s="89"/>
      <c r="Q50" s="89">
        <v>2850</v>
      </c>
      <c r="R50" s="89"/>
      <c r="S50" s="89"/>
      <c r="T50" s="89"/>
      <c r="U50" s="89"/>
      <c r="V50" s="86">
        <f t="shared" si="4"/>
        <v>0</v>
      </c>
      <c r="W50" s="89"/>
      <c r="X50" s="89"/>
      <c r="Y50" s="89"/>
      <c r="Z50" s="89"/>
      <c r="AA50" s="89"/>
      <c r="AB50" s="89"/>
      <c r="AC50" s="89"/>
      <c r="AD50" s="93" t="s">
        <v>47</v>
      </c>
      <c r="AE50" s="92" t="s">
        <v>127</v>
      </c>
    </row>
    <row r="51" spans="1:31" s="68" customFormat="1" ht="25.5" customHeight="1">
      <c r="A51" s="98" t="s">
        <v>112</v>
      </c>
      <c r="B51" s="93"/>
      <c r="C51" s="93"/>
      <c r="D51" s="93"/>
      <c r="E51" s="98"/>
      <c r="F51" s="89"/>
      <c r="G51" s="93"/>
      <c r="H51" s="89"/>
      <c r="I51" s="89">
        <f t="shared" si="9"/>
        <v>0</v>
      </c>
      <c r="J51" s="86">
        <f t="shared" si="16"/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6">
        <f t="shared" si="4"/>
        <v>0</v>
      </c>
      <c r="W51" s="89"/>
      <c r="X51" s="89"/>
      <c r="Y51" s="89"/>
      <c r="Z51" s="121"/>
      <c r="AA51" s="121"/>
      <c r="AB51" s="121"/>
      <c r="AC51" s="121"/>
      <c r="AD51" s="131"/>
      <c r="AE51" s="131"/>
    </row>
    <row r="52" spans="1:31" s="68" customFormat="1" ht="25.5" customHeight="1">
      <c r="A52" s="97" t="s">
        <v>128</v>
      </c>
      <c r="B52" s="93"/>
      <c r="C52" s="94"/>
      <c r="D52" s="93"/>
      <c r="E52" s="102"/>
      <c r="F52" s="95"/>
      <c r="G52" s="93"/>
      <c r="H52" s="89">
        <f aca="true" t="shared" si="18" ref="H52:U52">SUM(H53:H63)</f>
        <v>6645</v>
      </c>
      <c r="I52" s="89">
        <f t="shared" si="9"/>
        <v>0</v>
      </c>
      <c r="J52" s="86">
        <f t="shared" si="16"/>
        <v>0</v>
      </c>
      <c r="K52" s="89">
        <f t="shared" si="18"/>
        <v>0</v>
      </c>
      <c r="L52" s="89">
        <f t="shared" si="18"/>
        <v>0</v>
      </c>
      <c r="M52" s="89">
        <f t="shared" si="18"/>
        <v>0</v>
      </c>
      <c r="N52" s="89">
        <f t="shared" si="18"/>
        <v>0</v>
      </c>
      <c r="O52" s="89">
        <f t="shared" si="18"/>
        <v>0</v>
      </c>
      <c r="P52" s="89">
        <f t="shared" si="18"/>
        <v>0</v>
      </c>
      <c r="Q52" s="89">
        <f t="shared" si="18"/>
        <v>0</v>
      </c>
      <c r="R52" s="89">
        <f t="shared" si="18"/>
        <v>0</v>
      </c>
      <c r="S52" s="89">
        <f t="shared" si="18"/>
        <v>0</v>
      </c>
      <c r="T52" s="89">
        <f t="shared" si="18"/>
        <v>0</v>
      </c>
      <c r="U52" s="89">
        <f t="shared" si="18"/>
        <v>0</v>
      </c>
      <c r="V52" s="86">
        <f t="shared" si="4"/>
        <v>6645</v>
      </c>
      <c r="W52" s="89">
        <f aca="true" t="shared" si="19" ref="W52:AA52">SUM(W53:W63)</f>
        <v>0</v>
      </c>
      <c r="X52" s="89">
        <f t="shared" si="19"/>
        <v>0</v>
      </c>
      <c r="Y52" s="89">
        <f t="shared" si="19"/>
        <v>0</v>
      </c>
      <c r="Z52" s="89">
        <f t="shared" si="19"/>
        <v>0</v>
      </c>
      <c r="AA52" s="89">
        <f t="shared" si="19"/>
        <v>6645</v>
      </c>
      <c r="AB52" s="89"/>
      <c r="AC52" s="89"/>
      <c r="AD52" s="94"/>
      <c r="AE52" s="93"/>
    </row>
    <row r="53" spans="1:31" s="68" customFormat="1" ht="87" customHeight="1">
      <c r="A53" s="103">
        <v>1</v>
      </c>
      <c r="B53" s="104" t="s">
        <v>129</v>
      </c>
      <c r="C53" s="105" t="s">
        <v>130</v>
      </c>
      <c r="D53" s="106" t="s">
        <v>131</v>
      </c>
      <c r="E53" s="107"/>
      <c r="F53" s="91" t="s">
        <v>45</v>
      </c>
      <c r="G53" s="93" t="s">
        <v>132</v>
      </c>
      <c r="H53" s="108">
        <v>360</v>
      </c>
      <c r="I53" s="89">
        <f t="shared" si="9"/>
        <v>0</v>
      </c>
      <c r="J53" s="86">
        <f t="shared" si="16"/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6">
        <f t="shared" si="4"/>
        <v>360</v>
      </c>
      <c r="W53" s="89"/>
      <c r="X53" s="89"/>
      <c r="Y53" s="89"/>
      <c r="Z53" s="89"/>
      <c r="AA53" s="108">
        <v>360</v>
      </c>
      <c r="AB53" s="135" t="s">
        <v>133</v>
      </c>
      <c r="AC53" s="136" t="s">
        <v>134</v>
      </c>
      <c r="AD53" s="94" t="s">
        <v>135</v>
      </c>
      <c r="AE53" s="131"/>
    </row>
    <row r="54" spans="1:31" s="68" customFormat="1" ht="75" customHeight="1">
      <c r="A54" s="103">
        <v>2</v>
      </c>
      <c r="B54" s="109" t="s">
        <v>136</v>
      </c>
      <c r="C54" s="110" t="s">
        <v>137</v>
      </c>
      <c r="D54" s="92" t="s">
        <v>138</v>
      </c>
      <c r="E54" s="107"/>
      <c r="F54" s="91" t="s">
        <v>45</v>
      </c>
      <c r="G54" s="93" t="s">
        <v>132</v>
      </c>
      <c r="H54" s="111">
        <v>3000</v>
      </c>
      <c r="I54" s="89">
        <f t="shared" si="9"/>
        <v>0</v>
      </c>
      <c r="J54" s="86">
        <f t="shared" si="16"/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6">
        <f t="shared" si="4"/>
        <v>3000</v>
      </c>
      <c r="W54" s="89"/>
      <c r="X54" s="89"/>
      <c r="Y54" s="89"/>
      <c r="Z54" s="89"/>
      <c r="AA54" s="111">
        <v>3000</v>
      </c>
      <c r="AB54" s="111"/>
      <c r="AC54" s="111" t="s">
        <v>139</v>
      </c>
      <c r="AD54" s="94" t="s">
        <v>135</v>
      </c>
      <c r="AE54" s="131"/>
    </row>
    <row r="55" spans="1:31" s="68" customFormat="1" ht="124" customHeight="1">
      <c r="A55" s="103">
        <v>3</v>
      </c>
      <c r="B55" s="109" t="s">
        <v>140</v>
      </c>
      <c r="C55" s="112" t="s">
        <v>141</v>
      </c>
      <c r="D55" s="113" t="s">
        <v>142</v>
      </c>
      <c r="E55" s="107"/>
      <c r="F55" s="91" t="s">
        <v>45</v>
      </c>
      <c r="G55" s="93" t="s">
        <v>132</v>
      </c>
      <c r="H55" s="111">
        <v>300</v>
      </c>
      <c r="I55" s="89">
        <f t="shared" si="9"/>
        <v>0</v>
      </c>
      <c r="J55" s="86">
        <f t="shared" si="16"/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6">
        <f t="shared" si="4"/>
        <v>300</v>
      </c>
      <c r="W55" s="89"/>
      <c r="X55" s="89"/>
      <c r="Y55" s="89"/>
      <c r="Z55" s="89"/>
      <c r="AA55" s="111">
        <v>300</v>
      </c>
      <c r="AB55" s="137"/>
      <c r="AC55" s="137" t="s">
        <v>143</v>
      </c>
      <c r="AD55" s="94" t="s">
        <v>135</v>
      </c>
      <c r="AE55" s="131"/>
    </row>
    <row r="56" spans="1:31" s="68" customFormat="1" ht="58" customHeight="1">
      <c r="A56" s="103">
        <v>4</v>
      </c>
      <c r="B56" s="109" t="s">
        <v>144</v>
      </c>
      <c r="C56" s="112" t="s">
        <v>145</v>
      </c>
      <c r="D56" s="92" t="s">
        <v>146</v>
      </c>
      <c r="E56" s="107"/>
      <c r="F56" s="91" t="s">
        <v>45</v>
      </c>
      <c r="G56" s="93" t="s">
        <v>132</v>
      </c>
      <c r="H56" s="111">
        <v>200</v>
      </c>
      <c r="I56" s="89">
        <f t="shared" si="9"/>
        <v>0</v>
      </c>
      <c r="J56" s="86">
        <f t="shared" si="16"/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6">
        <f t="shared" si="4"/>
        <v>200</v>
      </c>
      <c r="W56" s="89"/>
      <c r="X56" s="89"/>
      <c r="Y56" s="89"/>
      <c r="Z56" s="89"/>
      <c r="AA56" s="111">
        <v>200</v>
      </c>
      <c r="AB56" s="137"/>
      <c r="AC56" s="137" t="s">
        <v>147</v>
      </c>
      <c r="AD56" s="94" t="s">
        <v>135</v>
      </c>
      <c r="AE56" s="131"/>
    </row>
    <row r="57" spans="1:31" s="68" customFormat="1" ht="89" customHeight="1">
      <c r="A57" s="103">
        <v>5</v>
      </c>
      <c r="B57" s="109" t="s">
        <v>148</v>
      </c>
      <c r="C57" s="110" t="s">
        <v>149</v>
      </c>
      <c r="D57" s="92" t="s">
        <v>150</v>
      </c>
      <c r="E57" s="107"/>
      <c r="F57" s="91" t="s">
        <v>45</v>
      </c>
      <c r="G57" s="93" t="s">
        <v>132</v>
      </c>
      <c r="H57" s="111">
        <v>150</v>
      </c>
      <c r="I57" s="89">
        <f t="shared" si="9"/>
        <v>0</v>
      </c>
      <c r="J57" s="86">
        <f t="shared" si="16"/>
        <v>0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6">
        <f t="shared" si="4"/>
        <v>150</v>
      </c>
      <c r="W57" s="89"/>
      <c r="X57" s="89"/>
      <c r="Y57" s="89"/>
      <c r="Z57" s="89"/>
      <c r="AA57" s="111">
        <v>150</v>
      </c>
      <c r="AB57" s="138" t="s">
        <v>151</v>
      </c>
      <c r="AC57" s="137" t="s">
        <v>152</v>
      </c>
      <c r="AD57" s="94" t="s">
        <v>135</v>
      </c>
      <c r="AE57" s="131"/>
    </row>
    <row r="58" spans="1:31" s="68" customFormat="1" ht="61" customHeight="1">
      <c r="A58" s="103">
        <v>6</v>
      </c>
      <c r="B58" s="109" t="s">
        <v>153</v>
      </c>
      <c r="C58" s="112" t="s">
        <v>145</v>
      </c>
      <c r="D58" s="113" t="s">
        <v>154</v>
      </c>
      <c r="E58" s="107"/>
      <c r="F58" s="91" t="s">
        <v>45</v>
      </c>
      <c r="G58" s="93" t="s">
        <v>132</v>
      </c>
      <c r="H58" s="111">
        <v>1000</v>
      </c>
      <c r="I58" s="89">
        <f t="shared" si="9"/>
        <v>0</v>
      </c>
      <c r="J58" s="86">
        <f t="shared" si="16"/>
        <v>0</v>
      </c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6">
        <f t="shared" si="4"/>
        <v>1000</v>
      </c>
      <c r="W58" s="89"/>
      <c r="X58" s="89"/>
      <c r="Y58" s="89"/>
      <c r="Z58" s="89"/>
      <c r="AA58" s="111">
        <v>1000</v>
      </c>
      <c r="AB58" s="138" t="s">
        <v>155</v>
      </c>
      <c r="AC58" s="137" t="s">
        <v>156</v>
      </c>
      <c r="AD58" s="94" t="s">
        <v>135</v>
      </c>
      <c r="AE58" s="131"/>
    </row>
    <row r="59" spans="1:31" s="68" customFormat="1" ht="68" customHeight="1">
      <c r="A59" s="103">
        <v>7</v>
      </c>
      <c r="B59" s="104" t="s">
        <v>157</v>
      </c>
      <c r="C59" s="105" t="s">
        <v>130</v>
      </c>
      <c r="D59" s="106" t="s">
        <v>158</v>
      </c>
      <c r="E59" s="107"/>
      <c r="F59" s="91" t="s">
        <v>45</v>
      </c>
      <c r="G59" s="93" t="s">
        <v>132</v>
      </c>
      <c r="H59" s="108">
        <v>100</v>
      </c>
      <c r="I59" s="89">
        <f t="shared" si="9"/>
        <v>0</v>
      </c>
      <c r="J59" s="86">
        <f t="shared" si="16"/>
        <v>0</v>
      </c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6">
        <f t="shared" si="4"/>
        <v>100</v>
      </c>
      <c r="W59" s="89"/>
      <c r="X59" s="89"/>
      <c r="Y59" s="89"/>
      <c r="Z59" s="89"/>
      <c r="AA59" s="108">
        <v>100</v>
      </c>
      <c r="AB59" s="136"/>
      <c r="AC59" s="136" t="s">
        <v>159</v>
      </c>
      <c r="AD59" s="94" t="s">
        <v>135</v>
      </c>
      <c r="AE59" s="131"/>
    </row>
    <row r="60" spans="1:31" s="68" customFormat="1" ht="46" customHeight="1">
      <c r="A60" s="103">
        <v>8</v>
      </c>
      <c r="B60" s="113" t="s">
        <v>160</v>
      </c>
      <c r="C60" s="112" t="s">
        <v>161</v>
      </c>
      <c r="D60" s="109">
        <v>3</v>
      </c>
      <c r="E60" s="107"/>
      <c r="F60" s="91" t="s">
        <v>45</v>
      </c>
      <c r="G60" s="93" t="s">
        <v>132</v>
      </c>
      <c r="H60" s="111">
        <v>140</v>
      </c>
      <c r="I60" s="89">
        <f t="shared" si="9"/>
        <v>0</v>
      </c>
      <c r="J60" s="86">
        <f t="shared" si="16"/>
        <v>0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6">
        <f t="shared" si="4"/>
        <v>140</v>
      </c>
      <c r="W60" s="89"/>
      <c r="X60" s="89"/>
      <c r="Y60" s="89"/>
      <c r="Z60" s="89"/>
      <c r="AA60" s="111">
        <v>140</v>
      </c>
      <c r="AB60" s="138" t="s">
        <v>162</v>
      </c>
      <c r="AC60" s="137" t="s">
        <v>163</v>
      </c>
      <c r="AD60" s="94" t="s">
        <v>135</v>
      </c>
      <c r="AE60" s="131"/>
    </row>
    <row r="61" spans="1:31" s="68" customFormat="1" ht="53" customHeight="1">
      <c r="A61" s="103">
        <v>9</v>
      </c>
      <c r="B61" s="109" t="s">
        <v>164</v>
      </c>
      <c r="C61" s="110" t="s">
        <v>165</v>
      </c>
      <c r="D61" s="109" t="s">
        <v>166</v>
      </c>
      <c r="E61" s="107"/>
      <c r="F61" s="91" t="s">
        <v>45</v>
      </c>
      <c r="G61" s="93" t="s">
        <v>132</v>
      </c>
      <c r="H61" s="111">
        <v>1000</v>
      </c>
      <c r="I61" s="89">
        <f t="shared" si="9"/>
        <v>0</v>
      </c>
      <c r="J61" s="86">
        <f t="shared" si="16"/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6">
        <f t="shared" si="4"/>
        <v>1000</v>
      </c>
      <c r="W61" s="89"/>
      <c r="X61" s="89"/>
      <c r="Y61" s="89"/>
      <c r="Z61" s="89"/>
      <c r="AA61" s="111">
        <v>1000</v>
      </c>
      <c r="AB61" s="138" t="s">
        <v>167</v>
      </c>
      <c r="AC61" s="137" t="s">
        <v>168</v>
      </c>
      <c r="AD61" s="94" t="s">
        <v>135</v>
      </c>
      <c r="AE61" s="131"/>
    </row>
    <row r="62" spans="1:31" s="68" customFormat="1" ht="110" customHeight="1">
      <c r="A62" s="103">
        <v>10</v>
      </c>
      <c r="B62" s="92" t="s">
        <v>169</v>
      </c>
      <c r="C62" s="92" t="s">
        <v>170</v>
      </c>
      <c r="D62" s="92" t="s">
        <v>171</v>
      </c>
      <c r="E62" s="107"/>
      <c r="F62" s="91" t="s">
        <v>45</v>
      </c>
      <c r="G62" s="93" t="s">
        <v>132</v>
      </c>
      <c r="H62" s="91">
        <v>295</v>
      </c>
      <c r="I62" s="89">
        <f t="shared" si="9"/>
        <v>0</v>
      </c>
      <c r="J62" s="86">
        <f t="shared" si="16"/>
        <v>0</v>
      </c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86">
        <f t="shared" si="4"/>
        <v>295</v>
      </c>
      <c r="W62" s="91"/>
      <c r="X62" s="91"/>
      <c r="Y62" s="91"/>
      <c r="Z62" s="91"/>
      <c r="AA62" s="91">
        <v>295</v>
      </c>
      <c r="AB62" s="139" t="s">
        <v>172</v>
      </c>
      <c r="AC62" s="91">
        <v>2772</v>
      </c>
      <c r="AD62" s="94" t="s">
        <v>135</v>
      </c>
      <c r="AE62" s="131"/>
    </row>
    <row r="63" spans="1:31" s="68" customFormat="1" ht="47" customHeight="1">
      <c r="A63" s="103">
        <v>11</v>
      </c>
      <c r="B63" s="114" t="s">
        <v>173</v>
      </c>
      <c r="C63" s="115" t="s">
        <v>149</v>
      </c>
      <c r="D63" s="92" t="s">
        <v>174</v>
      </c>
      <c r="E63" s="107"/>
      <c r="F63" s="91" t="s">
        <v>45</v>
      </c>
      <c r="G63" s="93" t="s">
        <v>132</v>
      </c>
      <c r="H63" s="89">
        <v>100</v>
      </c>
      <c r="I63" s="89">
        <f t="shared" si="9"/>
        <v>0</v>
      </c>
      <c r="J63" s="86">
        <f t="shared" si="16"/>
        <v>0</v>
      </c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6">
        <f t="shared" si="4"/>
        <v>100</v>
      </c>
      <c r="W63" s="89"/>
      <c r="X63" s="89"/>
      <c r="Y63" s="89"/>
      <c r="Z63" s="89"/>
      <c r="AA63" s="89">
        <v>100</v>
      </c>
      <c r="AB63" s="140" t="s">
        <v>175</v>
      </c>
      <c r="AC63" s="89">
        <v>3180</v>
      </c>
      <c r="AD63" s="94" t="s">
        <v>135</v>
      </c>
      <c r="AE63" s="131"/>
    </row>
    <row r="64" spans="1:31" s="68" customFormat="1" ht="25.5" customHeight="1">
      <c r="A64" s="97" t="s">
        <v>176</v>
      </c>
      <c r="B64" s="93"/>
      <c r="C64" s="94"/>
      <c r="D64" s="93"/>
      <c r="E64" s="102"/>
      <c r="F64" s="95"/>
      <c r="G64" s="93"/>
      <c r="H64" s="89">
        <f aca="true" t="shared" si="20" ref="H64:U64">H65+H66</f>
        <v>740</v>
      </c>
      <c r="I64" s="89">
        <f t="shared" si="9"/>
        <v>0</v>
      </c>
      <c r="J64" s="86">
        <f t="shared" si="16"/>
        <v>0</v>
      </c>
      <c r="K64" s="89">
        <f t="shared" si="20"/>
        <v>0</v>
      </c>
      <c r="L64" s="89">
        <f t="shared" si="20"/>
        <v>0</v>
      </c>
      <c r="M64" s="89">
        <f t="shared" si="20"/>
        <v>0</v>
      </c>
      <c r="N64" s="89">
        <f t="shared" si="20"/>
        <v>0</v>
      </c>
      <c r="O64" s="89">
        <f t="shared" si="20"/>
        <v>0</v>
      </c>
      <c r="P64" s="89">
        <f t="shared" si="20"/>
        <v>0</v>
      </c>
      <c r="Q64" s="89">
        <f t="shared" si="20"/>
        <v>0</v>
      </c>
      <c r="R64" s="89">
        <f t="shared" si="20"/>
        <v>0</v>
      </c>
      <c r="S64" s="89">
        <f t="shared" si="20"/>
        <v>0</v>
      </c>
      <c r="T64" s="89">
        <f t="shared" si="20"/>
        <v>0</v>
      </c>
      <c r="U64" s="89">
        <f t="shared" si="20"/>
        <v>0</v>
      </c>
      <c r="V64" s="86">
        <f t="shared" si="4"/>
        <v>740</v>
      </c>
      <c r="W64" s="89">
        <f aca="true" t="shared" si="21" ref="W64:Z64">W65+W66</f>
        <v>0</v>
      </c>
      <c r="X64" s="89">
        <f t="shared" si="21"/>
        <v>740</v>
      </c>
      <c r="Y64" s="89">
        <f t="shared" si="21"/>
        <v>0</v>
      </c>
      <c r="Z64" s="89">
        <f t="shared" si="21"/>
        <v>0</v>
      </c>
      <c r="AA64" s="89"/>
      <c r="AB64" s="89"/>
      <c r="AC64" s="89"/>
      <c r="AD64" s="94"/>
      <c r="AE64" s="93"/>
    </row>
    <row r="65" spans="1:31" s="68" customFormat="1" ht="36" customHeight="1">
      <c r="A65" s="89" t="s">
        <v>177</v>
      </c>
      <c r="B65" s="114" t="s">
        <v>178</v>
      </c>
      <c r="C65" s="94"/>
      <c r="D65" s="93" t="s">
        <v>179</v>
      </c>
      <c r="E65" s="102">
        <v>1</v>
      </c>
      <c r="F65" s="96" t="s">
        <v>45</v>
      </c>
      <c r="G65" s="93" t="s">
        <v>132</v>
      </c>
      <c r="H65" s="89">
        <v>320</v>
      </c>
      <c r="I65" s="89">
        <f t="shared" si="9"/>
        <v>0</v>
      </c>
      <c r="J65" s="86">
        <f t="shared" si="16"/>
        <v>0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6">
        <f t="shared" si="4"/>
        <v>320</v>
      </c>
      <c r="W65" s="89"/>
      <c r="X65" s="89">
        <v>320</v>
      </c>
      <c r="Y65" s="89"/>
      <c r="Z65" s="89"/>
      <c r="AA65" s="89"/>
      <c r="AB65" s="89"/>
      <c r="AC65" s="89">
        <v>63471</v>
      </c>
      <c r="AD65" s="94" t="s">
        <v>180</v>
      </c>
      <c r="AE65" s="93" t="s">
        <v>46</v>
      </c>
    </row>
    <row r="66" spans="1:31" s="68" customFormat="1" ht="30" customHeight="1">
      <c r="A66" s="89" t="s">
        <v>181</v>
      </c>
      <c r="B66" s="114" t="s">
        <v>182</v>
      </c>
      <c r="C66" s="94"/>
      <c r="D66" s="93" t="s">
        <v>183</v>
      </c>
      <c r="E66" s="102">
        <v>0.5</v>
      </c>
      <c r="F66" s="96" t="s">
        <v>45</v>
      </c>
      <c r="G66" s="93" t="s">
        <v>132</v>
      </c>
      <c r="H66" s="89">
        <v>420</v>
      </c>
      <c r="I66" s="89">
        <f t="shared" si="9"/>
        <v>0</v>
      </c>
      <c r="J66" s="86">
        <f t="shared" si="16"/>
        <v>0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6">
        <f t="shared" si="4"/>
        <v>420</v>
      </c>
      <c r="W66" s="89"/>
      <c r="X66" s="89">
        <v>420</v>
      </c>
      <c r="Y66" s="89"/>
      <c r="Z66" s="89"/>
      <c r="AA66" s="89"/>
      <c r="AB66" s="89"/>
      <c r="AC66" s="89">
        <v>63471</v>
      </c>
      <c r="AD66" s="94" t="s">
        <v>180</v>
      </c>
      <c r="AE66" s="93" t="s">
        <v>184</v>
      </c>
    </row>
    <row r="67" spans="1:32" s="68" customFormat="1" ht="25.5" customHeight="1">
      <c r="A67" s="141" t="s">
        <v>185</v>
      </c>
      <c r="B67" s="93"/>
      <c r="C67" s="94"/>
      <c r="D67" s="93"/>
      <c r="E67" s="102"/>
      <c r="F67" s="95"/>
      <c r="G67" s="93"/>
      <c r="H67" s="89">
        <f aca="true" t="shared" si="22" ref="H67:U67">H68+H69+H70+H77+H81+H82+H84+H88</f>
        <v>26047.445</v>
      </c>
      <c r="I67" s="89">
        <f t="shared" si="9"/>
        <v>25137.445</v>
      </c>
      <c r="J67" s="86">
        <f t="shared" si="16"/>
        <v>25137.445</v>
      </c>
      <c r="K67" s="89">
        <f t="shared" si="22"/>
        <v>11110.676</v>
      </c>
      <c r="L67" s="89">
        <f t="shared" si="22"/>
        <v>0</v>
      </c>
      <c r="M67" s="89">
        <f t="shared" si="22"/>
        <v>14026.769</v>
      </c>
      <c r="N67" s="89">
        <f t="shared" si="22"/>
        <v>0</v>
      </c>
      <c r="O67" s="89">
        <f t="shared" si="22"/>
        <v>0</v>
      </c>
      <c r="P67" s="89">
        <f t="shared" si="22"/>
        <v>0</v>
      </c>
      <c r="Q67" s="89">
        <f t="shared" si="22"/>
        <v>0</v>
      </c>
      <c r="R67" s="89">
        <f t="shared" si="22"/>
        <v>0</v>
      </c>
      <c r="S67" s="89">
        <f t="shared" si="22"/>
        <v>0</v>
      </c>
      <c r="T67" s="89">
        <f t="shared" si="22"/>
        <v>0</v>
      </c>
      <c r="U67" s="89">
        <f t="shared" si="22"/>
        <v>0</v>
      </c>
      <c r="V67" s="86">
        <f t="shared" si="4"/>
        <v>910</v>
      </c>
      <c r="W67" s="89">
        <f aca="true" t="shared" si="23" ref="W67:AB67">W68+W69+W70+W77+W81+W82+W84+W88</f>
        <v>0</v>
      </c>
      <c r="X67" s="89">
        <f t="shared" si="23"/>
        <v>910</v>
      </c>
      <c r="Y67" s="89">
        <f t="shared" si="23"/>
        <v>0</v>
      </c>
      <c r="Z67" s="89">
        <f t="shared" si="23"/>
        <v>0</v>
      </c>
      <c r="AA67" s="89">
        <f t="shared" si="23"/>
        <v>0</v>
      </c>
      <c r="AB67" s="89">
        <f t="shared" si="23"/>
        <v>0</v>
      </c>
      <c r="AC67" s="89"/>
      <c r="AD67" s="94"/>
      <c r="AE67" s="93"/>
      <c r="AF67" s="68" t="s">
        <v>26</v>
      </c>
    </row>
    <row r="68" spans="1:31" s="68" customFormat="1" ht="77" customHeight="1">
      <c r="A68" s="97" t="s">
        <v>186</v>
      </c>
      <c r="B68" s="93" t="s">
        <v>187</v>
      </c>
      <c r="C68" s="93" t="s">
        <v>43</v>
      </c>
      <c r="D68" s="92" t="s">
        <v>188</v>
      </c>
      <c r="E68" s="92" t="s">
        <v>189</v>
      </c>
      <c r="F68" s="89"/>
      <c r="G68" s="93"/>
      <c r="H68" s="89">
        <v>10482.369</v>
      </c>
      <c r="I68" s="89">
        <v>10482.369</v>
      </c>
      <c r="J68" s="89">
        <v>10482.369</v>
      </c>
      <c r="K68" s="89"/>
      <c r="L68" s="89"/>
      <c r="M68" s="89">
        <v>10482.369</v>
      </c>
      <c r="N68" s="89"/>
      <c r="O68" s="89"/>
      <c r="P68" s="89"/>
      <c r="Q68" s="89"/>
      <c r="R68" s="89"/>
      <c r="S68" s="89"/>
      <c r="T68" s="89"/>
      <c r="U68" s="89"/>
      <c r="V68" s="86"/>
      <c r="W68" s="89"/>
      <c r="X68" s="89"/>
      <c r="Y68" s="89"/>
      <c r="Z68" s="89"/>
      <c r="AA68" s="89"/>
      <c r="AB68" s="89"/>
      <c r="AC68" s="89"/>
      <c r="AD68" s="94"/>
      <c r="AE68" s="93"/>
    </row>
    <row r="69" spans="1:31" s="68" customFormat="1" ht="56" customHeight="1">
      <c r="A69" s="142" t="s">
        <v>190</v>
      </c>
      <c r="B69" s="93" t="s">
        <v>191</v>
      </c>
      <c r="C69" s="93" t="s">
        <v>43</v>
      </c>
      <c r="D69" s="93" t="s">
        <v>192</v>
      </c>
      <c r="E69" s="92" t="s">
        <v>193</v>
      </c>
      <c r="F69" s="89"/>
      <c r="G69" s="93"/>
      <c r="H69" s="89">
        <v>2633</v>
      </c>
      <c r="I69" s="89">
        <v>2633</v>
      </c>
      <c r="J69" s="89">
        <v>2633</v>
      </c>
      <c r="K69" s="89"/>
      <c r="L69" s="89"/>
      <c r="M69" s="89">
        <v>2633</v>
      </c>
      <c r="N69" s="89"/>
      <c r="O69" s="89"/>
      <c r="P69" s="89"/>
      <c r="Q69" s="89"/>
      <c r="R69" s="89"/>
      <c r="S69" s="89"/>
      <c r="T69" s="89"/>
      <c r="U69" s="89"/>
      <c r="V69" s="86"/>
      <c r="W69" s="89"/>
      <c r="X69" s="89"/>
      <c r="Y69" s="89"/>
      <c r="Z69" s="89"/>
      <c r="AA69" s="89"/>
      <c r="AB69" s="89"/>
      <c r="AC69" s="89"/>
      <c r="AD69" s="94"/>
      <c r="AE69" s="93"/>
    </row>
    <row r="70" spans="1:31" s="68" customFormat="1" ht="40" customHeight="1">
      <c r="A70" s="142" t="s">
        <v>194</v>
      </c>
      <c r="B70" s="93"/>
      <c r="C70" s="94"/>
      <c r="D70" s="93"/>
      <c r="E70" s="94"/>
      <c r="F70" s="95"/>
      <c r="G70" s="93"/>
      <c r="H70" s="89">
        <f>H71+H72+H73+H74+H75+H76</f>
        <v>911.4</v>
      </c>
      <c r="I70" s="89">
        <f aca="true" t="shared" si="24" ref="I70:I109">J70+N70</f>
        <v>911.4</v>
      </c>
      <c r="J70" s="86">
        <f aca="true" t="shared" si="25" ref="J70:J109">K70+L70+M70</f>
        <v>911.4</v>
      </c>
      <c r="K70" s="89"/>
      <c r="L70" s="89"/>
      <c r="M70" s="89">
        <f>M71+M72+M73+M74+M75+M76</f>
        <v>911.4</v>
      </c>
      <c r="N70" s="89"/>
      <c r="O70" s="89"/>
      <c r="P70" s="89"/>
      <c r="Q70" s="89"/>
      <c r="R70" s="89"/>
      <c r="S70" s="89"/>
      <c r="T70" s="89"/>
      <c r="U70" s="89"/>
      <c r="V70" s="86"/>
      <c r="W70" s="89"/>
      <c r="X70" s="89"/>
      <c r="Y70" s="89"/>
      <c r="Z70" s="89"/>
      <c r="AA70" s="89"/>
      <c r="AB70" s="89"/>
      <c r="AC70" s="89"/>
      <c r="AD70" s="94"/>
      <c r="AE70" s="93"/>
    </row>
    <row r="71" spans="1:31" s="69" customFormat="1" ht="34" customHeight="1">
      <c r="A71" s="143" t="s">
        <v>195</v>
      </c>
      <c r="B71" s="20" t="s">
        <v>196</v>
      </c>
      <c r="C71" s="144" t="s">
        <v>43</v>
      </c>
      <c r="D71" s="20">
        <v>2641</v>
      </c>
      <c r="E71" s="49" t="s">
        <v>197</v>
      </c>
      <c r="F71" s="48" t="s">
        <v>198</v>
      </c>
      <c r="G71" s="20"/>
      <c r="H71" s="21">
        <v>132</v>
      </c>
      <c r="I71" s="89">
        <f t="shared" si="24"/>
        <v>132</v>
      </c>
      <c r="J71" s="86">
        <f t="shared" si="25"/>
        <v>132</v>
      </c>
      <c r="K71" s="21"/>
      <c r="L71" s="21"/>
      <c r="M71" s="21">
        <v>132</v>
      </c>
      <c r="N71" s="21"/>
      <c r="O71" s="21"/>
      <c r="P71" s="21"/>
      <c r="Q71" s="21"/>
      <c r="R71" s="21"/>
      <c r="S71" s="21"/>
      <c r="T71" s="21"/>
      <c r="U71" s="21"/>
      <c r="V71" s="86"/>
      <c r="W71" s="21"/>
      <c r="X71" s="21"/>
      <c r="Y71" s="21"/>
      <c r="Z71" s="21"/>
      <c r="AA71" s="21"/>
      <c r="AB71" s="21"/>
      <c r="AC71" s="21">
        <v>2641</v>
      </c>
      <c r="AD71" s="144" t="s">
        <v>199</v>
      </c>
      <c r="AE71" s="20"/>
    </row>
    <row r="72" spans="1:31" s="69" customFormat="1" ht="55" customHeight="1">
      <c r="A72" s="143" t="s">
        <v>200</v>
      </c>
      <c r="B72" s="20" t="s">
        <v>196</v>
      </c>
      <c r="C72" s="144" t="s">
        <v>43</v>
      </c>
      <c r="D72" s="20">
        <v>7485</v>
      </c>
      <c r="E72" s="49" t="s">
        <v>201</v>
      </c>
      <c r="F72" s="48" t="s">
        <v>198</v>
      </c>
      <c r="G72" s="20"/>
      <c r="H72" s="21">
        <v>290</v>
      </c>
      <c r="I72" s="89">
        <f t="shared" si="24"/>
        <v>290</v>
      </c>
      <c r="J72" s="86">
        <f t="shared" si="25"/>
        <v>290</v>
      </c>
      <c r="K72" s="21"/>
      <c r="L72" s="21"/>
      <c r="M72" s="21">
        <v>290</v>
      </c>
      <c r="N72" s="21"/>
      <c r="O72" s="21"/>
      <c r="P72" s="21"/>
      <c r="Q72" s="21"/>
      <c r="R72" s="21"/>
      <c r="S72" s="21"/>
      <c r="T72" s="21"/>
      <c r="U72" s="21"/>
      <c r="V72" s="86"/>
      <c r="W72" s="21"/>
      <c r="X72" s="21"/>
      <c r="Y72" s="21"/>
      <c r="Z72" s="21"/>
      <c r="AA72" s="21"/>
      <c r="AB72" s="21"/>
      <c r="AC72" s="21">
        <v>7485</v>
      </c>
      <c r="AD72" s="144" t="s">
        <v>199</v>
      </c>
      <c r="AE72" s="20"/>
    </row>
    <row r="73" spans="1:31" s="69" customFormat="1" ht="55" customHeight="1">
      <c r="A73" s="143" t="s">
        <v>202</v>
      </c>
      <c r="B73" s="20" t="s">
        <v>196</v>
      </c>
      <c r="C73" s="144" t="s">
        <v>43</v>
      </c>
      <c r="D73" s="20">
        <v>3685</v>
      </c>
      <c r="E73" s="49" t="s">
        <v>203</v>
      </c>
      <c r="F73" s="48" t="s">
        <v>198</v>
      </c>
      <c r="G73" s="20"/>
      <c r="H73" s="21">
        <v>190</v>
      </c>
      <c r="I73" s="89">
        <f t="shared" si="24"/>
        <v>190</v>
      </c>
      <c r="J73" s="86">
        <f t="shared" si="25"/>
        <v>190</v>
      </c>
      <c r="K73" s="21"/>
      <c r="L73" s="21"/>
      <c r="M73" s="21">
        <v>190</v>
      </c>
      <c r="N73" s="21"/>
      <c r="O73" s="21"/>
      <c r="P73" s="21"/>
      <c r="Q73" s="21"/>
      <c r="R73" s="21"/>
      <c r="S73" s="21"/>
      <c r="T73" s="21"/>
      <c r="U73" s="21"/>
      <c r="V73" s="86"/>
      <c r="W73" s="21"/>
      <c r="X73" s="21"/>
      <c r="Y73" s="21"/>
      <c r="Z73" s="21"/>
      <c r="AA73" s="21"/>
      <c r="AB73" s="21"/>
      <c r="AC73" s="21">
        <v>3685</v>
      </c>
      <c r="AD73" s="144" t="s">
        <v>199</v>
      </c>
      <c r="AE73" s="20"/>
    </row>
    <row r="74" spans="1:31" s="69" customFormat="1" ht="25.5" customHeight="1">
      <c r="A74" s="143" t="s">
        <v>204</v>
      </c>
      <c r="B74" s="20" t="s">
        <v>196</v>
      </c>
      <c r="C74" s="144" t="s">
        <v>43</v>
      </c>
      <c r="D74" s="20">
        <v>1804</v>
      </c>
      <c r="E74" s="145" t="s">
        <v>205</v>
      </c>
      <c r="F74" s="48" t="s">
        <v>198</v>
      </c>
      <c r="G74" s="20"/>
      <c r="H74" s="21">
        <v>180.4</v>
      </c>
      <c r="I74" s="89">
        <f t="shared" si="24"/>
        <v>180.4</v>
      </c>
      <c r="J74" s="86">
        <f t="shared" si="25"/>
        <v>180.4</v>
      </c>
      <c r="K74" s="21"/>
      <c r="L74" s="21"/>
      <c r="M74" s="21">
        <v>180.4</v>
      </c>
      <c r="N74" s="21"/>
      <c r="O74" s="21"/>
      <c r="P74" s="21"/>
      <c r="Q74" s="21"/>
      <c r="R74" s="21"/>
      <c r="S74" s="21"/>
      <c r="T74" s="21"/>
      <c r="U74" s="21"/>
      <c r="V74" s="86"/>
      <c r="W74" s="21"/>
      <c r="X74" s="21"/>
      <c r="Y74" s="21"/>
      <c r="Z74" s="21"/>
      <c r="AA74" s="21"/>
      <c r="AB74" s="21"/>
      <c r="AC74" s="21">
        <v>1804</v>
      </c>
      <c r="AD74" s="144" t="s">
        <v>199</v>
      </c>
      <c r="AE74" s="20"/>
    </row>
    <row r="75" spans="1:31" s="69" customFormat="1" ht="25.5" customHeight="1">
      <c r="A75" s="143" t="s">
        <v>206</v>
      </c>
      <c r="B75" s="20" t="s">
        <v>196</v>
      </c>
      <c r="C75" s="144" t="s">
        <v>43</v>
      </c>
      <c r="D75" s="20">
        <v>132</v>
      </c>
      <c r="E75" s="145" t="s">
        <v>205</v>
      </c>
      <c r="F75" s="48" t="s">
        <v>198</v>
      </c>
      <c r="G75" s="20"/>
      <c r="H75" s="21">
        <v>13.2</v>
      </c>
      <c r="I75" s="89">
        <f t="shared" si="24"/>
        <v>13.2</v>
      </c>
      <c r="J75" s="86">
        <f t="shared" si="25"/>
        <v>13.2</v>
      </c>
      <c r="K75" s="21"/>
      <c r="L75" s="21"/>
      <c r="M75" s="21">
        <v>13.2</v>
      </c>
      <c r="N75" s="21"/>
      <c r="O75" s="21"/>
      <c r="P75" s="21"/>
      <c r="Q75" s="21"/>
      <c r="R75" s="21"/>
      <c r="S75" s="21"/>
      <c r="T75" s="21"/>
      <c r="U75" s="21"/>
      <c r="V75" s="86"/>
      <c r="W75" s="21"/>
      <c r="X75" s="21"/>
      <c r="Y75" s="21"/>
      <c r="Z75" s="21"/>
      <c r="AA75" s="21"/>
      <c r="AB75" s="21"/>
      <c r="AC75" s="21">
        <v>132</v>
      </c>
      <c r="AD75" s="144" t="s">
        <v>199</v>
      </c>
      <c r="AE75" s="20"/>
    </row>
    <row r="76" spans="1:31" s="69" customFormat="1" ht="25.5" customHeight="1">
      <c r="A76" s="143" t="s">
        <v>207</v>
      </c>
      <c r="B76" s="20" t="s">
        <v>196</v>
      </c>
      <c r="C76" s="144" t="s">
        <v>43</v>
      </c>
      <c r="D76" s="20">
        <v>529</v>
      </c>
      <c r="E76" s="145" t="s">
        <v>208</v>
      </c>
      <c r="F76" s="48" t="s">
        <v>198</v>
      </c>
      <c r="G76" s="20"/>
      <c r="H76" s="21">
        <v>105.8</v>
      </c>
      <c r="I76" s="89">
        <f t="shared" si="24"/>
        <v>105.8</v>
      </c>
      <c r="J76" s="86">
        <f t="shared" si="25"/>
        <v>105.8</v>
      </c>
      <c r="K76" s="21"/>
      <c r="L76" s="21"/>
      <c r="M76" s="21">
        <v>105.8</v>
      </c>
      <c r="N76" s="21"/>
      <c r="O76" s="21"/>
      <c r="P76" s="21"/>
      <c r="Q76" s="21"/>
      <c r="R76" s="21"/>
      <c r="S76" s="21"/>
      <c r="T76" s="21"/>
      <c r="U76" s="21"/>
      <c r="V76" s="86"/>
      <c r="W76" s="21"/>
      <c r="X76" s="21"/>
      <c r="Y76" s="21"/>
      <c r="Z76" s="21"/>
      <c r="AA76" s="21"/>
      <c r="AB76" s="21"/>
      <c r="AC76" s="21">
        <v>529</v>
      </c>
      <c r="AD76" s="144" t="s">
        <v>199</v>
      </c>
      <c r="AE76" s="20"/>
    </row>
    <row r="77" spans="1:31" s="68" customFormat="1" ht="25.5" customHeight="1">
      <c r="A77" s="142" t="s">
        <v>209</v>
      </c>
      <c r="B77" s="20"/>
      <c r="C77" s="144"/>
      <c r="D77" s="20"/>
      <c r="E77" s="146"/>
      <c r="F77" s="147"/>
      <c r="G77" s="20"/>
      <c r="H77" s="21">
        <f aca="true" t="shared" si="26" ref="H77:U77">H78+H79+H80</f>
        <v>1210.676</v>
      </c>
      <c r="I77" s="89">
        <f t="shared" si="24"/>
        <v>1210.676</v>
      </c>
      <c r="J77" s="86">
        <f t="shared" si="25"/>
        <v>1210.676</v>
      </c>
      <c r="K77" s="21">
        <f t="shared" si="26"/>
        <v>1210.676</v>
      </c>
      <c r="L77" s="21">
        <f t="shared" si="26"/>
        <v>0</v>
      </c>
      <c r="M77" s="21">
        <f t="shared" si="26"/>
        <v>0</v>
      </c>
      <c r="N77" s="21">
        <f t="shared" si="26"/>
        <v>0</v>
      </c>
      <c r="O77" s="21">
        <f t="shared" si="26"/>
        <v>0</v>
      </c>
      <c r="P77" s="21">
        <f t="shared" si="26"/>
        <v>0</v>
      </c>
      <c r="Q77" s="21">
        <f t="shared" si="26"/>
        <v>0</v>
      </c>
      <c r="R77" s="21">
        <f t="shared" si="26"/>
        <v>0</v>
      </c>
      <c r="S77" s="21">
        <f t="shared" si="26"/>
        <v>0</v>
      </c>
      <c r="T77" s="21">
        <f t="shared" si="26"/>
        <v>0</v>
      </c>
      <c r="U77" s="21">
        <f t="shared" si="26"/>
        <v>0</v>
      </c>
      <c r="V77" s="86"/>
      <c r="W77" s="21">
        <f aca="true" t="shared" si="27" ref="W77:AA77">W78+W79+W80</f>
        <v>0</v>
      </c>
      <c r="X77" s="21">
        <f t="shared" si="27"/>
        <v>0</v>
      </c>
      <c r="Y77" s="21">
        <f t="shared" si="27"/>
        <v>0</v>
      </c>
      <c r="Z77" s="21">
        <f t="shared" si="27"/>
        <v>0</v>
      </c>
      <c r="AA77" s="21">
        <f t="shared" si="27"/>
        <v>0</v>
      </c>
      <c r="AB77" s="21"/>
      <c r="AC77" s="21"/>
      <c r="AD77" s="144"/>
      <c r="AE77" s="20"/>
    </row>
    <row r="78" spans="1:31" s="68" customFormat="1" ht="34" customHeight="1">
      <c r="A78" s="89" t="s">
        <v>210</v>
      </c>
      <c r="B78" s="92" t="s">
        <v>211</v>
      </c>
      <c r="C78" s="94" t="s">
        <v>43</v>
      </c>
      <c r="D78" s="93">
        <v>138115</v>
      </c>
      <c r="E78" s="88" t="s">
        <v>212</v>
      </c>
      <c r="F78" s="96" t="s">
        <v>45</v>
      </c>
      <c r="G78" s="93"/>
      <c r="H78" s="89">
        <f>D78*0.006</f>
        <v>828.69</v>
      </c>
      <c r="I78" s="89">
        <f t="shared" si="24"/>
        <v>828.69</v>
      </c>
      <c r="J78" s="86">
        <f t="shared" si="25"/>
        <v>828.69</v>
      </c>
      <c r="K78" s="89">
        <v>828.69</v>
      </c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6"/>
      <c r="W78" s="89"/>
      <c r="X78" s="89"/>
      <c r="Y78" s="89"/>
      <c r="Z78" s="121"/>
      <c r="AA78" s="121"/>
      <c r="AB78" s="121"/>
      <c r="AC78" s="89">
        <v>138115</v>
      </c>
      <c r="AD78" s="94" t="s">
        <v>51</v>
      </c>
      <c r="AE78" s="93"/>
    </row>
    <row r="79" spans="1:31" s="68" customFormat="1" ht="29" customHeight="1">
      <c r="A79" s="89" t="s">
        <v>213</v>
      </c>
      <c r="B79" s="92" t="s">
        <v>214</v>
      </c>
      <c r="C79" s="94" t="s">
        <v>43</v>
      </c>
      <c r="D79" s="93">
        <v>18027</v>
      </c>
      <c r="E79" s="88" t="s">
        <v>215</v>
      </c>
      <c r="F79" s="96" t="s">
        <v>45</v>
      </c>
      <c r="G79" s="93"/>
      <c r="H79" s="89">
        <f>D79*0.018</f>
        <v>324.486</v>
      </c>
      <c r="I79" s="89">
        <f t="shared" si="24"/>
        <v>324.486</v>
      </c>
      <c r="J79" s="86">
        <f t="shared" si="25"/>
        <v>324.486</v>
      </c>
      <c r="K79" s="89">
        <v>324.486</v>
      </c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6"/>
      <c r="W79" s="89"/>
      <c r="X79" s="89"/>
      <c r="Y79" s="89"/>
      <c r="Z79" s="121"/>
      <c r="AA79" s="121"/>
      <c r="AB79" s="121"/>
      <c r="AC79" s="89">
        <v>18027</v>
      </c>
      <c r="AD79" s="94" t="s">
        <v>51</v>
      </c>
      <c r="AE79" s="93"/>
    </row>
    <row r="80" spans="1:31" s="68" customFormat="1" ht="33" customHeight="1">
      <c r="A80" s="89" t="s">
        <v>216</v>
      </c>
      <c r="B80" s="92" t="s">
        <v>217</v>
      </c>
      <c r="C80" s="94" t="s">
        <v>43</v>
      </c>
      <c r="D80" s="93">
        <v>115</v>
      </c>
      <c r="E80" s="102" t="s">
        <v>218</v>
      </c>
      <c r="F80" s="96" t="s">
        <v>45</v>
      </c>
      <c r="G80" s="93"/>
      <c r="H80" s="89">
        <f>115*5000/10000</f>
        <v>57.5</v>
      </c>
      <c r="I80" s="89">
        <f t="shared" si="24"/>
        <v>57.5</v>
      </c>
      <c r="J80" s="86">
        <f t="shared" si="25"/>
        <v>57.5</v>
      </c>
      <c r="K80" s="89">
        <f>115*5000/10000</f>
        <v>57.5</v>
      </c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6"/>
      <c r="W80" s="89"/>
      <c r="X80" s="89"/>
      <c r="Y80" s="89"/>
      <c r="Z80" s="121"/>
      <c r="AA80" s="121"/>
      <c r="AB80" s="153">
        <v>3</v>
      </c>
      <c r="AC80" s="89">
        <v>115</v>
      </c>
      <c r="AD80" s="94"/>
      <c r="AE80" s="93"/>
    </row>
    <row r="81" spans="1:31" s="68" customFormat="1" ht="25.5" customHeight="1">
      <c r="A81" s="142" t="s">
        <v>219</v>
      </c>
      <c r="B81" s="93"/>
      <c r="C81" s="94"/>
      <c r="D81" s="93"/>
      <c r="E81" s="102"/>
      <c r="F81" s="95"/>
      <c r="G81" s="93"/>
      <c r="H81" s="89"/>
      <c r="I81" s="89">
        <f t="shared" si="24"/>
        <v>0</v>
      </c>
      <c r="J81" s="86">
        <f t="shared" si="25"/>
        <v>0</v>
      </c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6"/>
      <c r="W81" s="89"/>
      <c r="X81" s="89"/>
      <c r="Y81" s="89"/>
      <c r="Z81" s="89"/>
      <c r="AA81" s="89"/>
      <c r="AB81" s="89"/>
      <c r="AC81" s="89"/>
      <c r="AD81" s="94"/>
      <c r="AE81" s="93"/>
    </row>
    <row r="82" spans="1:31" s="68" customFormat="1" ht="25.5" customHeight="1">
      <c r="A82" s="142" t="s">
        <v>220</v>
      </c>
      <c r="B82" s="93"/>
      <c r="C82" s="94"/>
      <c r="D82" s="93"/>
      <c r="E82" s="102"/>
      <c r="F82" s="95"/>
      <c r="G82" s="93"/>
      <c r="H82" s="89">
        <v>9350</v>
      </c>
      <c r="I82" s="89">
        <f t="shared" si="24"/>
        <v>9350</v>
      </c>
      <c r="J82" s="86">
        <f t="shared" si="25"/>
        <v>9350</v>
      </c>
      <c r="K82" s="89">
        <v>9350</v>
      </c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6"/>
      <c r="W82" s="89"/>
      <c r="X82" s="89"/>
      <c r="Y82" s="89"/>
      <c r="Z82" s="89"/>
      <c r="AA82" s="89"/>
      <c r="AB82" s="89"/>
      <c r="AC82" s="89"/>
      <c r="AD82" s="94"/>
      <c r="AE82" s="93"/>
    </row>
    <row r="83" spans="1:31" s="68" customFormat="1" ht="24" customHeight="1">
      <c r="A83" s="89" t="s">
        <v>221</v>
      </c>
      <c r="B83" s="93" t="s">
        <v>222</v>
      </c>
      <c r="C83" s="94" t="s">
        <v>125</v>
      </c>
      <c r="D83" s="93">
        <v>5500</v>
      </c>
      <c r="E83" s="88" t="s">
        <v>223</v>
      </c>
      <c r="F83" s="96" t="s">
        <v>224</v>
      </c>
      <c r="G83" s="92" t="s">
        <v>225</v>
      </c>
      <c r="H83" s="89">
        <f>D83*1.7</f>
        <v>9350</v>
      </c>
      <c r="I83" s="89">
        <f t="shared" si="24"/>
        <v>9350</v>
      </c>
      <c r="J83" s="86">
        <f t="shared" si="25"/>
        <v>9350</v>
      </c>
      <c r="K83" s="89">
        <v>9350</v>
      </c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6"/>
      <c r="W83" s="89"/>
      <c r="X83" s="89"/>
      <c r="Y83" s="89"/>
      <c r="Z83" s="121"/>
      <c r="AA83" s="121"/>
      <c r="AB83" s="121"/>
      <c r="AC83" s="121"/>
      <c r="AD83" s="94"/>
      <c r="AE83" s="93"/>
    </row>
    <row r="84" spans="1:31" s="68" customFormat="1" ht="25.5" customHeight="1">
      <c r="A84" s="142" t="s">
        <v>226</v>
      </c>
      <c r="B84" s="93"/>
      <c r="C84" s="94"/>
      <c r="D84" s="93"/>
      <c r="E84" s="102"/>
      <c r="F84" s="95"/>
      <c r="G84" s="93"/>
      <c r="H84" s="89">
        <v>550</v>
      </c>
      <c r="I84" s="89">
        <f t="shared" si="24"/>
        <v>550</v>
      </c>
      <c r="J84" s="86">
        <f t="shared" si="25"/>
        <v>550</v>
      </c>
      <c r="K84" s="89">
        <v>550</v>
      </c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6"/>
      <c r="W84" s="89"/>
      <c r="X84" s="89"/>
      <c r="Y84" s="89"/>
      <c r="Z84" s="89"/>
      <c r="AA84" s="89"/>
      <c r="AB84" s="89"/>
      <c r="AC84" s="89"/>
      <c r="AD84" s="94"/>
      <c r="AE84" s="93"/>
    </row>
    <row r="85" spans="1:31" s="68" customFormat="1" ht="45" customHeight="1">
      <c r="A85" s="89" t="s">
        <v>227</v>
      </c>
      <c r="B85" s="92" t="s">
        <v>228</v>
      </c>
      <c r="C85" s="94" t="s">
        <v>43</v>
      </c>
      <c r="D85" s="93">
        <v>131640</v>
      </c>
      <c r="E85" s="148"/>
      <c r="F85" s="96" t="s">
        <v>229</v>
      </c>
      <c r="G85" s="92" t="s">
        <v>230</v>
      </c>
      <c r="H85" s="89">
        <v>230</v>
      </c>
      <c r="I85" s="89">
        <f t="shared" si="24"/>
        <v>230</v>
      </c>
      <c r="J85" s="86">
        <f t="shared" si="25"/>
        <v>230</v>
      </c>
      <c r="K85" s="89">
        <v>230</v>
      </c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6"/>
      <c r="W85" s="89"/>
      <c r="X85" s="89"/>
      <c r="Y85" s="89"/>
      <c r="Z85" s="89"/>
      <c r="AA85" s="89"/>
      <c r="AB85" s="89"/>
      <c r="AC85" s="89">
        <v>131640</v>
      </c>
      <c r="AD85" s="115" t="s">
        <v>109</v>
      </c>
      <c r="AE85" s="93"/>
    </row>
    <row r="86" spans="1:31" s="68" customFormat="1" ht="32" customHeight="1">
      <c r="A86" s="89" t="s">
        <v>231</v>
      </c>
      <c r="B86" s="92" t="s">
        <v>232</v>
      </c>
      <c r="C86" s="94" t="s">
        <v>43</v>
      </c>
      <c r="D86" s="93">
        <v>131640</v>
      </c>
      <c r="E86" s="102"/>
      <c r="F86" s="96" t="s">
        <v>233</v>
      </c>
      <c r="G86" s="92" t="s">
        <v>234</v>
      </c>
      <c r="H86" s="89">
        <v>230</v>
      </c>
      <c r="I86" s="89">
        <f t="shared" si="24"/>
        <v>230</v>
      </c>
      <c r="J86" s="86">
        <f t="shared" si="25"/>
        <v>230</v>
      </c>
      <c r="K86" s="89">
        <v>230</v>
      </c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6"/>
      <c r="W86" s="89"/>
      <c r="X86" s="89"/>
      <c r="Y86" s="89"/>
      <c r="Z86" s="89"/>
      <c r="AA86" s="89"/>
      <c r="AB86" s="89"/>
      <c r="AC86" s="89">
        <v>131640</v>
      </c>
      <c r="AD86" s="115" t="s">
        <v>109</v>
      </c>
      <c r="AE86" s="93"/>
    </row>
    <row r="87" spans="1:31" s="68" customFormat="1" ht="134" customHeight="1">
      <c r="A87" s="89" t="s">
        <v>235</v>
      </c>
      <c r="B87" s="92" t="s">
        <v>236</v>
      </c>
      <c r="C87" s="94" t="s">
        <v>125</v>
      </c>
      <c r="D87" s="93">
        <v>3560</v>
      </c>
      <c r="E87" s="102"/>
      <c r="F87" s="96" t="s">
        <v>233</v>
      </c>
      <c r="G87" s="92" t="s">
        <v>237</v>
      </c>
      <c r="H87" s="89">
        <v>90</v>
      </c>
      <c r="I87" s="89">
        <f t="shared" si="24"/>
        <v>90</v>
      </c>
      <c r="J87" s="86">
        <f t="shared" si="25"/>
        <v>90</v>
      </c>
      <c r="K87" s="89">
        <v>90</v>
      </c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6"/>
      <c r="W87" s="89"/>
      <c r="X87" s="89"/>
      <c r="Y87" s="89"/>
      <c r="Z87" s="89"/>
      <c r="AA87" s="89">
        <f>SUM(I87:Z87)</f>
        <v>270</v>
      </c>
      <c r="AB87" s="89">
        <v>145</v>
      </c>
      <c r="AC87" s="89">
        <v>131640</v>
      </c>
      <c r="AD87" s="115" t="s">
        <v>109</v>
      </c>
      <c r="AE87" s="93"/>
    </row>
    <row r="88" spans="1:31" s="68" customFormat="1" ht="25.5" customHeight="1">
      <c r="A88" s="142" t="s">
        <v>238</v>
      </c>
      <c r="B88" s="93"/>
      <c r="C88" s="94"/>
      <c r="D88" s="93"/>
      <c r="E88" s="102"/>
      <c r="F88" s="95"/>
      <c r="G88" s="93"/>
      <c r="H88" s="89">
        <v>910</v>
      </c>
      <c r="I88" s="89">
        <f t="shared" si="24"/>
        <v>0</v>
      </c>
      <c r="J88" s="86">
        <f t="shared" si="25"/>
        <v>0</v>
      </c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6">
        <f aca="true" t="shared" si="28" ref="V88:V94">X88+Y88+Z88+AA88</f>
        <v>910</v>
      </c>
      <c r="W88" s="89"/>
      <c r="X88" s="89">
        <v>910</v>
      </c>
      <c r="Y88" s="89"/>
      <c r="Z88" s="89"/>
      <c r="AA88" s="89"/>
      <c r="AB88" s="89"/>
      <c r="AC88" s="89"/>
      <c r="AD88" s="94"/>
      <c r="AE88" s="93"/>
    </row>
    <row r="89" spans="1:31" s="68" customFormat="1" ht="30" customHeight="1">
      <c r="A89" s="89" t="s">
        <v>239</v>
      </c>
      <c r="B89" s="92" t="s">
        <v>240</v>
      </c>
      <c r="C89" s="94" t="s">
        <v>43</v>
      </c>
      <c r="D89" s="93">
        <v>3600</v>
      </c>
      <c r="E89" s="148"/>
      <c r="F89" s="96" t="s">
        <v>241</v>
      </c>
      <c r="G89" s="92" t="s">
        <v>242</v>
      </c>
      <c r="H89" s="89">
        <v>360</v>
      </c>
      <c r="I89" s="89">
        <f t="shared" si="24"/>
        <v>0</v>
      </c>
      <c r="J89" s="86">
        <f t="shared" si="25"/>
        <v>0</v>
      </c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6">
        <f t="shared" si="28"/>
        <v>360</v>
      </c>
      <c r="W89" s="89"/>
      <c r="X89" s="89">
        <v>360</v>
      </c>
      <c r="Y89" s="89"/>
      <c r="Z89" s="89"/>
      <c r="AA89" s="89"/>
      <c r="AB89" s="89">
        <v>145</v>
      </c>
      <c r="AC89" s="89">
        <v>360</v>
      </c>
      <c r="AD89" s="115" t="s">
        <v>109</v>
      </c>
      <c r="AE89" s="93"/>
    </row>
    <row r="90" spans="1:31" s="68" customFormat="1" ht="50" customHeight="1">
      <c r="A90" s="89" t="s">
        <v>243</v>
      </c>
      <c r="B90" s="92" t="s">
        <v>244</v>
      </c>
      <c r="C90" s="94" t="s">
        <v>43</v>
      </c>
      <c r="D90" s="93">
        <v>467</v>
      </c>
      <c r="E90" s="102"/>
      <c r="F90" s="96" t="s">
        <v>245</v>
      </c>
      <c r="G90" s="92" t="s">
        <v>246</v>
      </c>
      <c r="H90" s="89">
        <v>189</v>
      </c>
      <c r="I90" s="89">
        <f t="shared" si="24"/>
        <v>0</v>
      </c>
      <c r="J90" s="86">
        <f t="shared" si="25"/>
        <v>0</v>
      </c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6">
        <f t="shared" si="28"/>
        <v>189</v>
      </c>
      <c r="W90" s="89"/>
      <c r="X90" s="89">
        <v>189</v>
      </c>
      <c r="Y90" s="89"/>
      <c r="Z90" s="89"/>
      <c r="AA90" s="89"/>
      <c r="AB90" s="89">
        <v>145</v>
      </c>
      <c r="AC90" s="89">
        <v>131640</v>
      </c>
      <c r="AD90" s="115" t="s">
        <v>247</v>
      </c>
      <c r="AE90" s="93"/>
    </row>
    <row r="91" spans="1:31" s="68" customFormat="1" ht="39" customHeight="1">
      <c r="A91" s="89" t="s">
        <v>248</v>
      </c>
      <c r="B91" s="92" t="s">
        <v>249</v>
      </c>
      <c r="C91" s="94" t="s">
        <v>43</v>
      </c>
      <c r="D91" s="93">
        <v>19</v>
      </c>
      <c r="E91" s="102"/>
      <c r="F91" s="96" t="s">
        <v>245</v>
      </c>
      <c r="G91" s="92" t="s">
        <v>246</v>
      </c>
      <c r="H91" s="89">
        <v>95</v>
      </c>
      <c r="I91" s="89">
        <f t="shared" si="24"/>
        <v>0</v>
      </c>
      <c r="J91" s="86">
        <f t="shared" si="25"/>
        <v>0</v>
      </c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6">
        <f t="shared" si="28"/>
        <v>95</v>
      </c>
      <c r="W91" s="89"/>
      <c r="X91" s="89">
        <v>95</v>
      </c>
      <c r="Y91" s="89"/>
      <c r="Z91" s="89"/>
      <c r="AA91" s="89"/>
      <c r="AB91" s="89">
        <v>145</v>
      </c>
      <c r="AC91" s="89">
        <v>131640</v>
      </c>
      <c r="AD91" s="115" t="s">
        <v>247</v>
      </c>
      <c r="AE91" s="93"/>
    </row>
    <row r="92" spans="1:31" s="68" customFormat="1" ht="27" customHeight="1">
      <c r="A92" s="89" t="s">
        <v>250</v>
      </c>
      <c r="B92" s="92" t="s">
        <v>251</v>
      </c>
      <c r="C92" s="94" t="s">
        <v>130</v>
      </c>
      <c r="D92" s="93">
        <v>18</v>
      </c>
      <c r="E92" s="102"/>
      <c r="F92" s="96" t="s">
        <v>245</v>
      </c>
      <c r="G92" s="92" t="s">
        <v>246</v>
      </c>
      <c r="H92" s="89">
        <v>142</v>
      </c>
      <c r="I92" s="89">
        <f t="shared" si="24"/>
        <v>0</v>
      </c>
      <c r="J92" s="86">
        <f t="shared" si="25"/>
        <v>0</v>
      </c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6">
        <f t="shared" si="28"/>
        <v>142</v>
      </c>
      <c r="W92" s="89"/>
      <c r="X92" s="89">
        <v>142</v>
      </c>
      <c r="Y92" s="89"/>
      <c r="Z92" s="89"/>
      <c r="AA92" s="89"/>
      <c r="AB92" s="89">
        <v>145</v>
      </c>
      <c r="AC92" s="89">
        <v>131640</v>
      </c>
      <c r="AD92" s="115" t="s">
        <v>247</v>
      </c>
      <c r="AE92" s="93"/>
    </row>
    <row r="93" spans="1:31" s="68" customFormat="1" ht="38" customHeight="1">
      <c r="A93" s="89" t="s">
        <v>252</v>
      </c>
      <c r="B93" s="92" t="s">
        <v>253</v>
      </c>
      <c r="C93" s="94" t="s">
        <v>130</v>
      </c>
      <c r="D93" s="93">
        <v>18</v>
      </c>
      <c r="E93" s="102"/>
      <c r="F93" s="96" t="s">
        <v>245</v>
      </c>
      <c r="G93" s="92" t="s">
        <v>246</v>
      </c>
      <c r="H93" s="89">
        <v>39</v>
      </c>
      <c r="I93" s="89">
        <f t="shared" si="24"/>
        <v>0</v>
      </c>
      <c r="J93" s="86">
        <f t="shared" si="25"/>
        <v>0</v>
      </c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6">
        <f t="shared" si="28"/>
        <v>39</v>
      </c>
      <c r="W93" s="89"/>
      <c r="X93" s="89">
        <v>39</v>
      </c>
      <c r="Y93" s="89"/>
      <c r="Z93" s="89"/>
      <c r="AA93" s="89"/>
      <c r="AB93" s="89">
        <v>145</v>
      </c>
      <c r="AC93" s="89">
        <v>131640</v>
      </c>
      <c r="AD93" s="115" t="s">
        <v>247</v>
      </c>
      <c r="AE93" s="93"/>
    </row>
    <row r="94" spans="1:31" s="68" customFormat="1" ht="34" customHeight="1">
      <c r="A94" s="89" t="s">
        <v>254</v>
      </c>
      <c r="B94" s="92" t="s">
        <v>255</v>
      </c>
      <c r="C94" s="94" t="s">
        <v>43</v>
      </c>
      <c r="D94" s="92" t="s">
        <v>256</v>
      </c>
      <c r="E94" s="102"/>
      <c r="F94" s="96" t="s">
        <v>45</v>
      </c>
      <c r="G94" s="92" t="s">
        <v>257</v>
      </c>
      <c r="H94" s="89">
        <v>85</v>
      </c>
      <c r="I94" s="89">
        <f t="shared" si="24"/>
        <v>0</v>
      </c>
      <c r="J94" s="86">
        <f t="shared" si="25"/>
        <v>0</v>
      </c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6">
        <f t="shared" si="28"/>
        <v>85</v>
      </c>
      <c r="W94" s="89"/>
      <c r="X94" s="89">
        <v>85</v>
      </c>
      <c r="Y94" s="89"/>
      <c r="Z94" s="89"/>
      <c r="AA94" s="89"/>
      <c r="AB94" s="89">
        <v>145</v>
      </c>
      <c r="AC94" s="139" t="s">
        <v>258</v>
      </c>
      <c r="AD94" s="115" t="s">
        <v>259</v>
      </c>
      <c r="AE94" s="93"/>
    </row>
    <row r="95" spans="1:32" s="68" customFormat="1" ht="41" customHeight="1">
      <c r="A95" s="87" t="s">
        <v>260</v>
      </c>
      <c r="B95" s="93"/>
      <c r="C95" s="93"/>
      <c r="D95" s="93"/>
      <c r="E95" s="98"/>
      <c r="F95" s="89"/>
      <c r="G95" s="98"/>
      <c r="H95" s="89">
        <f>H97+H100+H103+H106+H109</f>
        <v>3744.6</v>
      </c>
      <c r="I95" s="89">
        <f t="shared" si="24"/>
        <v>3744.6</v>
      </c>
      <c r="J95" s="86">
        <f t="shared" si="25"/>
        <v>3744.6</v>
      </c>
      <c r="K95" s="89"/>
      <c r="L95" s="89"/>
      <c r="M95" s="89">
        <f>M97+M100+M103+M106+M109</f>
        <v>3744.6</v>
      </c>
      <c r="N95" s="89"/>
      <c r="O95" s="89"/>
      <c r="P95" s="89"/>
      <c r="Q95" s="89"/>
      <c r="R95" s="89"/>
      <c r="S95" s="89"/>
      <c r="T95" s="89"/>
      <c r="U95" s="89"/>
      <c r="V95" s="86"/>
      <c r="W95" s="89"/>
      <c r="X95" s="89"/>
      <c r="Y95" s="89"/>
      <c r="Z95" s="89"/>
      <c r="AA95" s="89"/>
      <c r="AB95" s="89"/>
      <c r="AC95" s="91"/>
      <c r="AD95" s="115"/>
      <c r="AE95" s="93"/>
      <c r="AF95" s="68" t="s">
        <v>26</v>
      </c>
    </row>
    <row r="96" spans="1:31" s="68" customFormat="1" ht="20" customHeight="1">
      <c r="A96" s="97" t="s">
        <v>261</v>
      </c>
      <c r="B96" s="93"/>
      <c r="C96" s="93"/>
      <c r="D96" s="93"/>
      <c r="E96" s="98"/>
      <c r="F96" s="89"/>
      <c r="G96" s="98"/>
      <c r="H96" s="89"/>
      <c r="I96" s="89">
        <f t="shared" si="24"/>
        <v>0</v>
      </c>
      <c r="J96" s="86">
        <f t="shared" si="25"/>
        <v>0</v>
      </c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6"/>
      <c r="W96" s="89"/>
      <c r="X96" s="89"/>
      <c r="Y96" s="89"/>
      <c r="Z96" s="121"/>
      <c r="AA96" s="121"/>
      <c r="AB96" s="121"/>
      <c r="AC96" s="121"/>
      <c r="AD96" s="94" t="s">
        <v>262</v>
      </c>
      <c r="AE96" s="131"/>
    </row>
    <row r="97" spans="1:31" s="64" customFormat="1" ht="20" customHeight="1">
      <c r="A97" s="89" t="s">
        <v>263</v>
      </c>
      <c r="B97" s="93" t="s">
        <v>264</v>
      </c>
      <c r="C97" s="93" t="s">
        <v>125</v>
      </c>
      <c r="D97" s="93">
        <v>617</v>
      </c>
      <c r="E97" s="98"/>
      <c r="F97" s="89"/>
      <c r="G97" s="98"/>
      <c r="H97" s="89">
        <v>152.9</v>
      </c>
      <c r="I97" s="89">
        <f t="shared" si="24"/>
        <v>152.9</v>
      </c>
      <c r="J97" s="86">
        <f t="shared" si="25"/>
        <v>152.9</v>
      </c>
      <c r="K97" s="89"/>
      <c r="L97" s="89"/>
      <c r="M97" s="89">
        <v>152.9</v>
      </c>
      <c r="N97" s="121"/>
      <c r="O97" s="121"/>
      <c r="P97" s="121"/>
      <c r="Q97" s="121"/>
      <c r="R97" s="121"/>
      <c r="S97" s="121"/>
      <c r="T97" s="121"/>
      <c r="U97" s="121"/>
      <c r="V97" s="86"/>
      <c r="W97" s="121"/>
      <c r="X97" s="121"/>
      <c r="Y97" s="121"/>
      <c r="Z97" s="121"/>
      <c r="AA97" s="121"/>
      <c r="AB97" s="121"/>
      <c r="AC97" s="121"/>
      <c r="AD97" s="94" t="s">
        <v>262</v>
      </c>
      <c r="AE97" s="131"/>
    </row>
    <row r="98" spans="1:31" s="64" customFormat="1" ht="20" customHeight="1">
      <c r="A98" s="93" t="s">
        <v>112</v>
      </c>
      <c r="B98" s="93"/>
      <c r="C98" s="131"/>
      <c r="D98" s="131"/>
      <c r="E98" s="107"/>
      <c r="F98" s="121"/>
      <c r="G98" s="107"/>
      <c r="H98" s="121"/>
      <c r="I98" s="89">
        <f t="shared" si="24"/>
        <v>0</v>
      </c>
      <c r="J98" s="86">
        <f t="shared" si="25"/>
        <v>0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86"/>
      <c r="W98" s="121"/>
      <c r="X98" s="121"/>
      <c r="Y98" s="121"/>
      <c r="Z98" s="121"/>
      <c r="AA98" s="121"/>
      <c r="AB98" s="121"/>
      <c r="AC98" s="121"/>
      <c r="AD98" s="150"/>
      <c r="AE98" s="131"/>
    </row>
    <row r="99" spans="1:31" s="64" customFormat="1" ht="20" customHeight="1">
      <c r="A99" s="97" t="s">
        <v>265</v>
      </c>
      <c r="B99" s="149"/>
      <c r="C99" s="150"/>
      <c r="D99" s="131"/>
      <c r="E99" s="151"/>
      <c r="F99" s="152"/>
      <c r="G99" s="151"/>
      <c r="H99" s="121"/>
      <c r="I99" s="89">
        <f t="shared" si="24"/>
        <v>0</v>
      </c>
      <c r="J99" s="86">
        <f t="shared" si="25"/>
        <v>0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86"/>
      <c r="W99" s="121"/>
      <c r="X99" s="121"/>
      <c r="Y99" s="121"/>
      <c r="Z99" s="121"/>
      <c r="AA99" s="121"/>
      <c r="AB99" s="121"/>
      <c r="AC99" s="121"/>
      <c r="AD99" s="150"/>
      <c r="AE99" s="131"/>
    </row>
    <row r="100" spans="1:31" s="64" customFormat="1" ht="20" customHeight="1">
      <c r="A100" s="89" t="s">
        <v>266</v>
      </c>
      <c r="B100" s="149" t="s">
        <v>267</v>
      </c>
      <c r="C100" s="93" t="s">
        <v>43</v>
      </c>
      <c r="D100" s="93">
        <v>10672</v>
      </c>
      <c r="E100" s="98"/>
      <c r="F100" s="89"/>
      <c r="G100" s="98"/>
      <c r="H100" s="89">
        <v>28</v>
      </c>
      <c r="I100" s="89">
        <f t="shared" si="24"/>
        <v>28</v>
      </c>
      <c r="J100" s="86">
        <f t="shared" si="25"/>
        <v>28</v>
      </c>
      <c r="K100" s="89"/>
      <c r="L100" s="89"/>
      <c r="M100" s="89">
        <v>28</v>
      </c>
      <c r="N100" s="121"/>
      <c r="O100" s="121"/>
      <c r="P100" s="121"/>
      <c r="Q100" s="121"/>
      <c r="R100" s="121"/>
      <c r="S100" s="121"/>
      <c r="T100" s="121"/>
      <c r="U100" s="121"/>
      <c r="V100" s="86"/>
      <c r="W100" s="121"/>
      <c r="X100" s="121"/>
      <c r="Y100" s="121"/>
      <c r="Z100" s="121"/>
      <c r="AA100" s="121"/>
      <c r="AB100" s="121"/>
      <c r="AC100" s="121"/>
      <c r="AD100" s="94" t="s">
        <v>262</v>
      </c>
      <c r="AE100" s="131"/>
    </row>
    <row r="101" spans="1:31" s="64" customFormat="1" ht="20" customHeight="1">
      <c r="A101" s="93" t="s">
        <v>112</v>
      </c>
      <c r="B101" s="93"/>
      <c r="C101" s="131"/>
      <c r="D101" s="131"/>
      <c r="E101" s="107"/>
      <c r="F101" s="121"/>
      <c r="G101" s="107"/>
      <c r="H101" s="121"/>
      <c r="I101" s="89">
        <f t="shared" si="24"/>
        <v>0</v>
      </c>
      <c r="J101" s="86">
        <f t="shared" si="25"/>
        <v>0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86"/>
      <c r="W101" s="121"/>
      <c r="X101" s="121"/>
      <c r="Y101" s="121"/>
      <c r="Z101" s="121"/>
      <c r="AA101" s="121"/>
      <c r="AB101" s="121"/>
      <c r="AC101" s="121"/>
      <c r="AD101" s="150"/>
      <c r="AE101" s="131"/>
    </row>
    <row r="102" spans="1:31" s="64" customFormat="1" ht="20" customHeight="1">
      <c r="A102" s="97" t="s">
        <v>268</v>
      </c>
      <c r="B102" s="131"/>
      <c r="C102" s="150"/>
      <c r="D102" s="131"/>
      <c r="E102" s="151"/>
      <c r="F102" s="152"/>
      <c r="G102" s="151"/>
      <c r="H102" s="121"/>
      <c r="I102" s="89">
        <f t="shared" si="24"/>
        <v>0</v>
      </c>
      <c r="J102" s="86">
        <f t="shared" si="25"/>
        <v>0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86"/>
      <c r="W102" s="121"/>
      <c r="X102" s="121"/>
      <c r="Y102" s="121"/>
      <c r="Z102" s="121"/>
      <c r="AA102" s="121"/>
      <c r="AB102" s="121"/>
      <c r="AC102" s="121"/>
      <c r="AD102" s="150"/>
      <c r="AE102" s="131"/>
    </row>
    <row r="103" spans="1:31" s="64" customFormat="1" ht="82" customHeight="1">
      <c r="A103" s="89" t="s">
        <v>269</v>
      </c>
      <c r="B103" s="93" t="s">
        <v>270</v>
      </c>
      <c r="C103" s="93" t="s">
        <v>43</v>
      </c>
      <c r="D103" s="92" t="s">
        <v>271</v>
      </c>
      <c r="E103" s="92" t="s">
        <v>272</v>
      </c>
      <c r="F103" s="89"/>
      <c r="G103" s="98"/>
      <c r="H103" s="91">
        <f>778+736</f>
        <v>1514</v>
      </c>
      <c r="I103" s="89">
        <f t="shared" si="24"/>
        <v>1514</v>
      </c>
      <c r="J103" s="86">
        <f t="shared" si="25"/>
        <v>1514</v>
      </c>
      <c r="K103" s="89"/>
      <c r="L103" s="89"/>
      <c r="M103" s="91">
        <f>778+736</f>
        <v>1514</v>
      </c>
      <c r="N103" s="121"/>
      <c r="O103" s="121"/>
      <c r="P103" s="121"/>
      <c r="Q103" s="121"/>
      <c r="R103" s="121"/>
      <c r="S103" s="121"/>
      <c r="T103" s="121"/>
      <c r="U103" s="121"/>
      <c r="V103" s="86"/>
      <c r="W103" s="121"/>
      <c r="X103" s="121"/>
      <c r="Y103" s="121"/>
      <c r="Z103" s="121"/>
      <c r="AA103" s="121"/>
      <c r="AB103" s="121"/>
      <c r="AC103" s="121"/>
      <c r="AD103" s="94" t="s">
        <v>262</v>
      </c>
      <c r="AE103" s="131"/>
    </row>
    <row r="104" spans="1:31" s="64" customFormat="1" ht="20" customHeight="1">
      <c r="A104" s="93" t="s">
        <v>112</v>
      </c>
      <c r="B104" s="93"/>
      <c r="C104" s="131"/>
      <c r="D104" s="131"/>
      <c r="E104" s="131"/>
      <c r="F104" s="121"/>
      <c r="G104" s="107"/>
      <c r="H104" s="121"/>
      <c r="I104" s="89">
        <f t="shared" si="24"/>
        <v>0</v>
      </c>
      <c r="J104" s="86">
        <f t="shared" si="25"/>
        <v>0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86"/>
      <c r="W104" s="121"/>
      <c r="X104" s="121"/>
      <c r="Y104" s="121"/>
      <c r="Z104" s="121"/>
      <c r="AA104" s="121"/>
      <c r="AB104" s="121"/>
      <c r="AC104" s="121"/>
      <c r="AD104" s="150"/>
      <c r="AE104" s="131"/>
    </row>
    <row r="105" spans="1:31" s="64" customFormat="1" ht="20" customHeight="1">
      <c r="A105" s="97" t="s">
        <v>273</v>
      </c>
      <c r="B105" s="131"/>
      <c r="C105" s="150"/>
      <c r="D105" s="131"/>
      <c r="E105" s="150"/>
      <c r="F105" s="152"/>
      <c r="G105" s="151"/>
      <c r="H105" s="121"/>
      <c r="I105" s="89">
        <f t="shared" si="24"/>
        <v>0</v>
      </c>
      <c r="J105" s="86">
        <f t="shared" si="25"/>
        <v>0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86"/>
      <c r="W105" s="121"/>
      <c r="X105" s="121"/>
      <c r="Y105" s="121"/>
      <c r="Z105" s="121"/>
      <c r="AA105" s="121"/>
      <c r="AB105" s="121"/>
      <c r="AC105" s="121"/>
      <c r="AD105" s="150"/>
      <c r="AE105" s="131"/>
    </row>
    <row r="106" spans="1:31" s="64" customFormat="1" ht="38" customHeight="1">
      <c r="A106" s="89" t="s">
        <v>274</v>
      </c>
      <c r="B106" s="93" t="s">
        <v>275</v>
      </c>
      <c r="C106" s="93" t="s">
        <v>43</v>
      </c>
      <c r="D106" s="92" t="s">
        <v>276</v>
      </c>
      <c r="E106" s="92" t="s">
        <v>272</v>
      </c>
      <c r="F106" s="89"/>
      <c r="G106" s="98"/>
      <c r="H106" s="91">
        <v>417.7</v>
      </c>
      <c r="I106" s="89">
        <f t="shared" si="24"/>
        <v>417.7</v>
      </c>
      <c r="J106" s="86">
        <f t="shared" si="25"/>
        <v>417.7</v>
      </c>
      <c r="K106" s="89"/>
      <c r="L106" s="89"/>
      <c r="M106" s="91">
        <v>417.7</v>
      </c>
      <c r="N106" s="121"/>
      <c r="O106" s="121"/>
      <c r="P106" s="121"/>
      <c r="Q106" s="121"/>
      <c r="R106" s="121"/>
      <c r="S106" s="121"/>
      <c r="T106" s="121"/>
      <c r="U106" s="121"/>
      <c r="V106" s="86"/>
      <c r="W106" s="121"/>
      <c r="X106" s="121"/>
      <c r="Y106" s="121"/>
      <c r="Z106" s="121"/>
      <c r="AA106" s="121"/>
      <c r="AB106" s="121"/>
      <c r="AC106" s="121"/>
      <c r="AD106" s="94" t="s">
        <v>262</v>
      </c>
      <c r="AE106" s="131"/>
    </row>
    <row r="107" spans="1:31" s="64" customFormat="1" ht="20" customHeight="1">
      <c r="A107" s="93" t="s">
        <v>112</v>
      </c>
      <c r="B107" s="93"/>
      <c r="C107" s="131"/>
      <c r="D107" s="131"/>
      <c r="E107" s="131"/>
      <c r="F107" s="121"/>
      <c r="G107" s="107"/>
      <c r="H107" s="121"/>
      <c r="I107" s="89">
        <f t="shared" si="24"/>
        <v>0</v>
      </c>
      <c r="J107" s="86">
        <f t="shared" si="25"/>
        <v>0</v>
      </c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86"/>
      <c r="W107" s="121"/>
      <c r="X107" s="121"/>
      <c r="Y107" s="121"/>
      <c r="Z107" s="121"/>
      <c r="AA107" s="121"/>
      <c r="AB107" s="121"/>
      <c r="AC107" s="121"/>
      <c r="AD107" s="150"/>
      <c r="AE107" s="131"/>
    </row>
    <row r="108" spans="1:31" s="64" customFormat="1" ht="20" customHeight="1">
      <c r="A108" s="97" t="s">
        <v>277</v>
      </c>
      <c r="B108" s="131"/>
      <c r="C108" s="150"/>
      <c r="D108" s="131"/>
      <c r="E108" s="150"/>
      <c r="F108" s="152"/>
      <c r="G108" s="151"/>
      <c r="H108" s="121"/>
      <c r="I108" s="89">
        <f t="shared" si="24"/>
        <v>0</v>
      </c>
      <c r="J108" s="86">
        <f t="shared" si="25"/>
        <v>0</v>
      </c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86"/>
      <c r="W108" s="121"/>
      <c r="X108" s="121"/>
      <c r="Y108" s="121"/>
      <c r="Z108" s="121"/>
      <c r="AA108" s="121"/>
      <c r="AB108" s="121"/>
      <c r="AC108" s="121"/>
      <c r="AD108" s="150"/>
      <c r="AE108" s="131"/>
    </row>
    <row r="109" spans="1:31" s="64" customFormat="1" ht="20" customHeight="1">
      <c r="A109" s="93" t="s">
        <v>278</v>
      </c>
      <c r="B109" s="93"/>
      <c r="C109" s="93" t="s">
        <v>125</v>
      </c>
      <c r="D109" s="93">
        <v>3530</v>
      </c>
      <c r="E109" s="98"/>
      <c r="F109" s="89"/>
      <c r="G109" s="98"/>
      <c r="H109" s="89">
        <v>1632</v>
      </c>
      <c r="I109" s="89">
        <f t="shared" si="24"/>
        <v>1632</v>
      </c>
      <c r="J109" s="86">
        <f t="shared" si="25"/>
        <v>1632</v>
      </c>
      <c r="K109" s="89"/>
      <c r="L109" s="89"/>
      <c r="M109" s="89">
        <v>1632</v>
      </c>
      <c r="N109" s="121"/>
      <c r="O109" s="121"/>
      <c r="P109" s="121"/>
      <c r="Q109" s="121"/>
      <c r="R109" s="121"/>
      <c r="S109" s="121"/>
      <c r="T109" s="121"/>
      <c r="U109" s="121"/>
      <c r="V109" s="86"/>
      <c r="W109" s="121"/>
      <c r="X109" s="121"/>
      <c r="Y109" s="121"/>
      <c r="Z109" s="121"/>
      <c r="AA109" s="121"/>
      <c r="AB109" s="121"/>
      <c r="AC109" s="121"/>
      <c r="AD109" s="94" t="s">
        <v>262</v>
      </c>
      <c r="AE109" s="131"/>
    </row>
  </sheetData>
  <mergeCells count="37">
    <mergeCell ref="A2:AE2"/>
    <mergeCell ref="X3:Y3"/>
    <mergeCell ref="AC3:AD3"/>
    <mergeCell ref="I4:AD4"/>
    <mergeCell ref="I5:U5"/>
    <mergeCell ref="J6:M6"/>
    <mergeCell ref="N6:U6"/>
    <mergeCell ref="O7:S7"/>
    <mergeCell ref="A4:A8"/>
    <mergeCell ref="B4:B8"/>
    <mergeCell ref="C4:C8"/>
    <mergeCell ref="D4:D8"/>
    <mergeCell ref="E4:E8"/>
    <mergeCell ref="F4:F8"/>
    <mergeCell ref="G4:G8"/>
    <mergeCell ref="H4:H8"/>
    <mergeCell ref="I6:I8"/>
    <mergeCell ref="J7:J8"/>
    <mergeCell ref="K7:K8"/>
    <mergeCell ref="L7:L8"/>
    <mergeCell ref="M7:M8"/>
    <mergeCell ref="N7:N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5:AD8"/>
    <mergeCell ref="AE5:AE8"/>
    <mergeCell ref="AF4:AF8"/>
    <mergeCell ref="V5:AA6"/>
    <mergeCell ref="AB5:AC6"/>
  </mergeCells>
  <printOptions/>
  <pageMargins left="0.751388888888889" right="0.751388888888889" top="1" bottom="1" header="0.511805555555556" footer="0.511805555555556"/>
  <pageSetup horizontalDpi="600" verticalDpi="600" orientation="landscape" paperSize="8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G618"/>
  <sheetViews>
    <sheetView zoomScale="85" zoomScaleNormal="85" workbookViewId="0" topLeftCell="A1">
      <selection activeCell="R12" sqref="R12"/>
    </sheetView>
  </sheetViews>
  <sheetFormatPr defaultColWidth="9.00390625" defaultRowHeight="15"/>
  <cols>
    <col min="1" max="1" width="10.00390625" style="4" customWidth="1"/>
    <col min="2" max="2" width="16.57421875" style="5" customWidth="1"/>
    <col min="3" max="3" width="8.7109375" style="5" customWidth="1"/>
    <col min="4" max="4" width="16.28125" style="6" customWidth="1"/>
    <col min="5" max="6" width="9.00390625" style="5" customWidth="1"/>
    <col min="7" max="7" width="7.28125" style="5" customWidth="1"/>
    <col min="8" max="9" width="11.421875" style="6" customWidth="1"/>
    <col min="10" max="11" width="11.140625" style="6" customWidth="1"/>
    <col min="12" max="12" width="4.00390625" style="6" customWidth="1"/>
    <col min="13" max="13" width="3.8515625" style="6" customWidth="1"/>
    <col min="14" max="14" width="11.421875" style="6" customWidth="1"/>
    <col min="15" max="15" width="6.00390625" style="6" customWidth="1"/>
    <col min="16" max="16" width="6.140625" style="6" customWidth="1"/>
    <col min="17" max="17" width="12.57421875" style="6" customWidth="1"/>
    <col min="18" max="18" width="5.28125" style="6" customWidth="1"/>
    <col min="19" max="19" width="5.8515625" style="6" customWidth="1"/>
    <col min="20" max="20" width="3.421875" style="6" customWidth="1"/>
    <col min="21" max="21" width="8.57421875" style="6" customWidth="1"/>
    <col min="22" max="22" width="6.140625" style="6" customWidth="1"/>
    <col min="23" max="23" width="4.421875" style="6" customWidth="1"/>
    <col min="24" max="24" width="10.421875" style="6" customWidth="1"/>
    <col min="25" max="25" width="6.140625" style="6" customWidth="1"/>
    <col min="26" max="26" width="4.00390625" style="5" customWidth="1"/>
    <col min="27" max="27" width="4.28125" style="5" customWidth="1"/>
    <col min="28" max="28" width="12.28125" style="4" customWidth="1"/>
    <col min="29" max="29" width="5.8515625" style="6" customWidth="1"/>
    <col min="30" max="31" width="9.00390625" style="5" customWidth="1"/>
    <col min="32" max="16384" width="9.00390625" style="5" customWidth="1"/>
  </cols>
  <sheetData>
    <row r="1" spans="1:29" s="1" customFormat="1" ht="23.1" customHeight="1">
      <c r="A1" s="7" t="s">
        <v>279</v>
      </c>
      <c r="D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B1" s="3"/>
      <c r="AC1" s="8"/>
    </row>
    <row r="2" spans="1:31" s="1" customFormat="1" ht="40" customHeight="1">
      <c r="A2" s="9" t="s">
        <v>280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  <c r="AC2" s="10"/>
      <c r="AD2" s="10"/>
      <c r="AE2" s="10"/>
    </row>
    <row r="3" spans="1:30" s="1" customFormat="1" ht="22" customHeight="1">
      <c r="A3" s="3"/>
      <c r="B3" s="11"/>
      <c r="C3" s="11"/>
      <c r="D3" s="12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8" t="s">
        <v>2</v>
      </c>
      <c r="Y3" s="8"/>
      <c r="AB3" s="3"/>
      <c r="AC3" s="43"/>
      <c r="AD3" s="44" t="s">
        <v>3</v>
      </c>
    </row>
    <row r="4" spans="1:31" s="2" customFormat="1" ht="21" customHeight="1">
      <c r="A4" s="13" t="s">
        <v>4</v>
      </c>
      <c r="B4" s="14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19" t="s">
        <v>12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s="2" customFormat="1" ht="21" customHeight="1">
      <c r="A5" s="15"/>
      <c r="B5" s="16"/>
      <c r="C5" s="15"/>
      <c r="D5" s="15"/>
      <c r="E5" s="15"/>
      <c r="F5" s="15"/>
      <c r="G5" s="15"/>
      <c r="H5" s="16"/>
      <c r="I5" s="19" t="s">
        <v>14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 t="s">
        <v>15</v>
      </c>
      <c r="W5" s="19"/>
      <c r="X5" s="19"/>
      <c r="Y5" s="19"/>
      <c r="Z5" s="19"/>
      <c r="AA5" s="19"/>
      <c r="AB5" s="19" t="s">
        <v>16</v>
      </c>
      <c r="AC5" s="19"/>
      <c r="AD5" s="13" t="s">
        <v>17</v>
      </c>
      <c r="AE5" s="13" t="s">
        <v>18</v>
      </c>
    </row>
    <row r="6" spans="1:31" s="2" customFormat="1" ht="21" customHeight="1">
      <c r="A6" s="15"/>
      <c r="B6" s="16"/>
      <c r="C6" s="15"/>
      <c r="D6" s="15"/>
      <c r="E6" s="15"/>
      <c r="F6" s="15"/>
      <c r="G6" s="15"/>
      <c r="H6" s="16"/>
      <c r="I6" s="13" t="s">
        <v>19</v>
      </c>
      <c r="J6" s="19" t="s">
        <v>20</v>
      </c>
      <c r="K6" s="19"/>
      <c r="L6" s="19"/>
      <c r="M6" s="19"/>
      <c r="N6" s="19" t="s">
        <v>21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5"/>
      <c r="AE6" s="15"/>
    </row>
    <row r="7" spans="1:31" s="2" customFormat="1" ht="21" customHeight="1">
      <c r="A7" s="15"/>
      <c r="B7" s="16"/>
      <c r="C7" s="15"/>
      <c r="D7" s="15"/>
      <c r="E7" s="15"/>
      <c r="F7" s="15"/>
      <c r="G7" s="15"/>
      <c r="H7" s="16"/>
      <c r="I7" s="15"/>
      <c r="J7" s="13" t="s">
        <v>22</v>
      </c>
      <c r="K7" s="13" t="s">
        <v>23</v>
      </c>
      <c r="L7" s="13" t="s">
        <v>24</v>
      </c>
      <c r="M7" s="13" t="s">
        <v>25</v>
      </c>
      <c r="N7" s="13" t="s">
        <v>22</v>
      </c>
      <c r="O7" s="37" t="s">
        <v>23</v>
      </c>
      <c r="P7" s="38"/>
      <c r="Q7" s="38"/>
      <c r="R7" s="38"/>
      <c r="S7" s="42"/>
      <c r="T7" s="13" t="s">
        <v>24</v>
      </c>
      <c r="U7" s="13" t="s">
        <v>25</v>
      </c>
      <c r="V7" s="13" t="s">
        <v>26</v>
      </c>
      <c r="W7" s="13" t="s">
        <v>27</v>
      </c>
      <c r="X7" s="13" t="s">
        <v>28</v>
      </c>
      <c r="Y7" s="13" t="s">
        <v>29</v>
      </c>
      <c r="Z7" s="13" t="s">
        <v>30</v>
      </c>
      <c r="AA7" s="13" t="s">
        <v>31</v>
      </c>
      <c r="AB7" s="13" t="s">
        <v>32</v>
      </c>
      <c r="AC7" s="13" t="s">
        <v>33</v>
      </c>
      <c r="AD7" s="15"/>
      <c r="AE7" s="15"/>
    </row>
    <row r="8" spans="1:31" s="2" customFormat="1" ht="48" customHeight="1">
      <c r="A8" s="17"/>
      <c r="B8" s="18"/>
      <c r="C8" s="17"/>
      <c r="D8" s="17"/>
      <c r="E8" s="17"/>
      <c r="F8" s="17"/>
      <c r="G8" s="17"/>
      <c r="H8" s="18"/>
      <c r="I8" s="17"/>
      <c r="J8" s="17"/>
      <c r="K8" s="17"/>
      <c r="L8" s="17"/>
      <c r="M8" s="17"/>
      <c r="N8" s="17"/>
      <c r="O8" s="39" t="s">
        <v>34</v>
      </c>
      <c r="P8" s="39" t="s">
        <v>35</v>
      </c>
      <c r="Q8" s="39" t="s">
        <v>36</v>
      </c>
      <c r="R8" s="39" t="s">
        <v>37</v>
      </c>
      <c r="S8" s="39" t="s">
        <v>38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25.5" customHeight="1">
      <c r="A9" s="19" t="s">
        <v>26</v>
      </c>
      <c r="B9" s="20"/>
      <c r="C9" s="20" t="s">
        <v>2</v>
      </c>
      <c r="D9" s="21"/>
      <c r="E9" s="20"/>
      <c r="F9" s="20"/>
      <c r="G9" s="20"/>
      <c r="H9" s="22">
        <f>H10+H125+H135+H147+H198+H227+H389+H474+H477+H550+H571</f>
        <v>67967.572762</v>
      </c>
      <c r="I9" s="22">
        <f aca="true" t="shared" si="0" ref="I9:AA9">I10+I125+I135+I147+I198+I227+I389+I474+I477+I550+I571</f>
        <v>59847.258162</v>
      </c>
      <c r="J9" s="22">
        <f t="shared" si="0"/>
        <v>37029.763962</v>
      </c>
      <c r="K9" s="22">
        <f t="shared" si="0"/>
        <v>36398.763962</v>
      </c>
      <c r="L9" s="22">
        <f t="shared" si="0"/>
        <v>0</v>
      </c>
      <c r="M9" s="22">
        <f t="shared" si="0"/>
        <v>631</v>
      </c>
      <c r="N9" s="22">
        <f t="shared" si="0"/>
        <v>22817.4942</v>
      </c>
      <c r="O9" s="22">
        <f t="shared" si="0"/>
        <v>0</v>
      </c>
      <c r="P9" s="22">
        <f t="shared" si="0"/>
        <v>0</v>
      </c>
      <c r="Q9" s="22">
        <f t="shared" si="0"/>
        <v>15601.99536</v>
      </c>
      <c r="R9" s="22">
        <f t="shared" si="0"/>
        <v>0</v>
      </c>
      <c r="S9" s="22">
        <f t="shared" si="0"/>
        <v>0</v>
      </c>
      <c r="T9" s="22">
        <f t="shared" si="0"/>
        <v>0</v>
      </c>
      <c r="U9" s="22">
        <f t="shared" si="0"/>
        <v>7215.49884</v>
      </c>
      <c r="V9" s="22">
        <f t="shared" si="0"/>
        <v>8120.3146</v>
      </c>
      <c r="W9" s="22">
        <f t="shared" si="0"/>
        <v>0</v>
      </c>
      <c r="X9" s="22">
        <f t="shared" si="0"/>
        <v>7664.9346</v>
      </c>
      <c r="Y9" s="22">
        <f t="shared" si="0"/>
        <v>455.38</v>
      </c>
      <c r="Z9" s="22">
        <f t="shared" si="0"/>
        <v>0</v>
      </c>
      <c r="AA9" s="22">
        <f t="shared" si="0"/>
        <v>0</v>
      </c>
      <c r="AB9" s="28"/>
      <c r="AC9" s="21"/>
      <c r="AD9" s="20"/>
      <c r="AE9" s="20"/>
    </row>
    <row r="10" spans="1:31" s="1" customFormat="1" ht="25.5" customHeight="1">
      <c r="A10" s="23" t="s">
        <v>281</v>
      </c>
      <c r="B10" s="20"/>
      <c r="C10" s="20"/>
      <c r="D10" s="21"/>
      <c r="E10" s="20"/>
      <c r="F10" s="20"/>
      <c r="G10" s="20"/>
      <c r="H10" s="21">
        <f>H11+H29</f>
        <v>21030.5043</v>
      </c>
      <c r="I10" s="21">
        <f aca="true" t="shared" si="1" ref="I10:I20">J10+N10</f>
        <v>21030.5043</v>
      </c>
      <c r="J10" s="21">
        <f aca="true" t="shared" si="2" ref="I10:AA10">J11+J29</f>
        <v>1573.0101</v>
      </c>
      <c r="K10" s="21">
        <f t="shared" si="2"/>
        <v>1573.0101</v>
      </c>
      <c r="L10" s="21">
        <f t="shared" si="2"/>
        <v>0</v>
      </c>
      <c r="M10" s="21">
        <f t="shared" si="2"/>
        <v>0</v>
      </c>
      <c r="N10" s="21">
        <f t="shared" si="2"/>
        <v>19457.4942</v>
      </c>
      <c r="O10" s="21">
        <f t="shared" si="2"/>
        <v>0</v>
      </c>
      <c r="P10" s="21">
        <f t="shared" si="2"/>
        <v>0</v>
      </c>
      <c r="Q10" s="21">
        <f t="shared" si="2"/>
        <v>15601.99536</v>
      </c>
      <c r="R10" s="21">
        <f t="shared" si="2"/>
        <v>0</v>
      </c>
      <c r="S10" s="21">
        <f t="shared" si="2"/>
        <v>0</v>
      </c>
      <c r="T10" s="21">
        <f t="shared" si="2"/>
        <v>0</v>
      </c>
      <c r="U10" s="21">
        <f t="shared" si="2"/>
        <v>3855.49884</v>
      </c>
      <c r="V10" s="21">
        <f aca="true" t="shared" si="3" ref="V10:V25">X10+Y10</f>
        <v>0</v>
      </c>
      <c r="W10" s="21">
        <f t="shared" si="2"/>
        <v>0</v>
      </c>
      <c r="X10" s="21">
        <f t="shared" si="2"/>
        <v>0</v>
      </c>
      <c r="Y10" s="21">
        <f t="shared" si="2"/>
        <v>0</v>
      </c>
      <c r="Z10" s="21">
        <f t="shared" si="2"/>
        <v>0</v>
      </c>
      <c r="AA10" s="21">
        <f t="shared" si="2"/>
        <v>0</v>
      </c>
      <c r="AB10" s="28"/>
      <c r="AC10" s="21"/>
      <c r="AD10" s="20"/>
      <c r="AE10" s="20"/>
    </row>
    <row r="11" spans="1:31" s="1" customFormat="1" ht="33" customHeight="1">
      <c r="A11" s="23" t="s">
        <v>282</v>
      </c>
      <c r="B11" s="20"/>
      <c r="C11" s="20"/>
      <c r="D11" s="21"/>
      <c r="E11" s="20"/>
      <c r="F11" s="20"/>
      <c r="G11" s="20"/>
      <c r="H11" s="21">
        <f>SUM(H12:H28)</f>
        <v>1573.0101</v>
      </c>
      <c r="I11" s="21">
        <f t="shared" si="1"/>
        <v>1573.0101</v>
      </c>
      <c r="J11" s="21">
        <f aca="true" t="shared" si="4" ref="I11:Z11">SUM(J12:J28)</f>
        <v>1573.0101</v>
      </c>
      <c r="K11" s="21">
        <f t="shared" si="4"/>
        <v>1573.0101</v>
      </c>
      <c r="L11" s="21">
        <f t="shared" si="4"/>
        <v>0</v>
      </c>
      <c r="M11" s="21">
        <f t="shared" si="4"/>
        <v>0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0</v>
      </c>
      <c r="U11" s="21">
        <f t="shared" si="4"/>
        <v>0</v>
      </c>
      <c r="V11" s="21">
        <f t="shared" si="3"/>
        <v>0</v>
      </c>
      <c r="W11" s="21">
        <f t="shared" si="4"/>
        <v>0</v>
      </c>
      <c r="X11" s="21">
        <f t="shared" si="4"/>
        <v>0</v>
      </c>
      <c r="Y11" s="21">
        <f t="shared" si="4"/>
        <v>0</v>
      </c>
      <c r="Z11" s="21">
        <f t="shared" si="4"/>
        <v>0</v>
      </c>
      <c r="AA11" s="21"/>
      <c r="AB11" s="28"/>
      <c r="AC11" s="21"/>
      <c r="AD11" s="20"/>
      <c r="AE11" s="20"/>
    </row>
    <row r="12" spans="1:31" s="1" customFormat="1" ht="25.5" customHeight="1">
      <c r="A12" s="24" t="s">
        <v>41</v>
      </c>
      <c r="B12" s="25" t="s">
        <v>283</v>
      </c>
      <c r="C12" s="20" t="s">
        <v>161</v>
      </c>
      <c r="D12" s="26">
        <v>1.3</v>
      </c>
      <c r="E12" s="20"/>
      <c r="F12" s="24" t="s">
        <v>45</v>
      </c>
      <c r="G12" s="20" t="s">
        <v>132</v>
      </c>
      <c r="H12" s="27">
        <v>234</v>
      </c>
      <c r="I12" s="21">
        <f t="shared" si="1"/>
        <v>234</v>
      </c>
      <c r="J12" s="27">
        <v>234</v>
      </c>
      <c r="K12" s="27">
        <v>234</v>
      </c>
      <c r="L12" s="21"/>
      <c r="M12" s="21"/>
      <c r="N12" s="8"/>
      <c r="O12" s="21"/>
      <c r="P12" s="21"/>
      <c r="Q12" s="21"/>
      <c r="R12" s="21"/>
      <c r="S12" s="21"/>
      <c r="T12" s="21"/>
      <c r="U12" s="21"/>
      <c r="V12" s="21">
        <f t="shared" si="3"/>
        <v>0</v>
      </c>
      <c r="W12" s="21"/>
      <c r="X12" s="21"/>
      <c r="Y12" s="21"/>
      <c r="Z12" s="20"/>
      <c r="AA12" s="20"/>
      <c r="AB12" s="45" t="s">
        <v>284</v>
      </c>
      <c r="AC12" s="26">
        <v>86</v>
      </c>
      <c r="AD12" s="28" t="s">
        <v>285</v>
      </c>
      <c r="AE12" s="20"/>
    </row>
    <row r="13" spans="1:31" s="1" customFormat="1" ht="25.5" customHeight="1">
      <c r="A13" s="24" t="s">
        <v>48</v>
      </c>
      <c r="B13" s="25" t="s">
        <v>286</v>
      </c>
      <c r="C13" s="20" t="s">
        <v>161</v>
      </c>
      <c r="D13" s="26">
        <v>0.96</v>
      </c>
      <c r="E13" s="20"/>
      <c r="F13" s="24" t="s">
        <v>45</v>
      </c>
      <c r="G13" s="20" t="s">
        <v>132</v>
      </c>
      <c r="H13" s="27">
        <v>57.12</v>
      </c>
      <c r="I13" s="21">
        <f t="shared" si="1"/>
        <v>57.12</v>
      </c>
      <c r="J13" s="27">
        <v>57.12</v>
      </c>
      <c r="K13" s="27">
        <v>57.12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f t="shared" si="3"/>
        <v>0</v>
      </c>
      <c r="W13" s="21"/>
      <c r="X13" s="21"/>
      <c r="Y13" s="21"/>
      <c r="Z13" s="20"/>
      <c r="AA13" s="20"/>
      <c r="AB13" s="45" t="s">
        <v>287</v>
      </c>
      <c r="AC13" s="26">
        <v>53</v>
      </c>
      <c r="AD13" s="28" t="s">
        <v>285</v>
      </c>
      <c r="AE13" s="20"/>
    </row>
    <row r="14" spans="1:31" s="1" customFormat="1" ht="25.5" customHeight="1">
      <c r="A14" s="24" t="s">
        <v>52</v>
      </c>
      <c r="B14" s="25" t="s">
        <v>288</v>
      </c>
      <c r="C14" s="20" t="s">
        <v>161</v>
      </c>
      <c r="D14" s="26">
        <v>0.7</v>
      </c>
      <c r="E14" s="20"/>
      <c r="F14" s="24" t="s">
        <v>45</v>
      </c>
      <c r="G14" s="20" t="s">
        <v>132</v>
      </c>
      <c r="H14" s="27">
        <v>53.55</v>
      </c>
      <c r="I14" s="21">
        <f t="shared" si="1"/>
        <v>53.55</v>
      </c>
      <c r="J14" s="27">
        <v>53.55</v>
      </c>
      <c r="K14" s="27">
        <v>53.55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f t="shared" si="3"/>
        <v>0</v>
      </c>
      <c r="W14" s="21"/>
      <c r="X14" s="21"/>
      <c r="Y14" s="21"/>
      <c r="Z14" s="20"/>
      <c r="AA14" s="20"/>
      <c r="AB14" s="45" t="s">
        <v>289</v>
      </c>
      <c r="AC14" s="26">
        <v>74</v>
      </c>
      <c r="AD14" s="28" t="s">
        <v>285</v>
      </c>
      <c r="AE14" s="20"/>
    </row>
    <row r="15" spans="1:31" s="1" customFormat="1" ht="25.5" customHeight="1">
      <c r="A15" s="24" t="s">
        <v>54</v>
      </c>
      <c r="B15" s="25" t="s">
        <v>290</v>
      </c>
      <c r="C15" s="20" t="s">
        <v>161</v>
      </c>
      <c r="D15" s="26">
        <v>1</v>
      </c>
      <c r="E15" s="20"/>
      <c r="F15" s="24" t="s">
        <v>45</v>
      </c>
      <c r="G15" s="20" t="s">
        <v>132</v>
      </c>
      <c r="H15" s="27">
        <v>68</v>
      </c>
      <c r="I15" s="21">
        <f t="shared" si="1"/>
        <v>68</v>
      </c>
      <c r="J15" s="27">
        <v>68</v>
      </c>
      <c r="K15" s="27">
        <v>68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>
        <f t="shared" si="3"/>
        <v>0</v>
      </c>
      <c r="W15" s="21"/>
      <c r="X15" s="21"/>
      <c r="Y15" s="21"/>
      <c r="Z15" s="20"/>
      <c r="AA15" s="20"/>
      <c r="AB15" s="45" t="s">
        <v>291</v>
      </c>
      <c r="AC15" s="26">
        <v>55</v>
      </c>
      <c r="AD15" s="28" t="s">
        <v>285</v>
      </c>
      <c r="AE15" s="20"/>
    </row>
    <row r="16" spans="1:31" s="1" customFormat="1" ht="28" customHeight="1">
      <c r="A16" s="24" t="s">
        <v>56</v>
      </c>
      <c r="B16" s="25" t="s">
        <v>292</v>
      </c>
      <c r="C16" s="20" t="s">
        <v>161</v>
      </c>
      <c r="D16" s="26">
        <v>2.85</v>
      </c>
      <c r="E16" s="20"/>
      <c r="F16" s="24" t="s">
        <v>45</v>
      </c>
      <c r="G16" s="20" t="s">
        <v>132</v>
      </c>
      <c r="H16" s="27">
        <v>169.575</v>
      </c>
      <c r="I16" s="21">
        <f t="shared" si="1"/>
        <v>169.575</v>
      </c>
      <c r="J16" s="27">
        <v>169.575</v>
      </c>
      <c r="K16" s="27">
        <v>169.575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>
        <f t="shared" si="3"/>
        <v>0</v>
      </c>
      <c r="W16" s="21"/>
      <c r="X16" s="21"/>
      <c r="Y16" s="21"/>
      <c r="Z16" s="20"/>
      <c r="AA16" s="20"/>
      <c r="AB16" s="45" t="s">
        <v>293</v>
      </c>
      <c r="AC16" s="26">
        <v>500</v>
      </c>
      <c r="AD16" s="28" t="s">
        <v>285</v>
      </c>
      <c r="AE16" s="20"/>
    </row>
    <row r="17" spans="1:31" s="1" customFormat="1" ht="28" customHeight="1">
      <c r="A17" s="24" t="s">
        <v>58</v>
      </c>
      <c r="B17" s="25" t="s">
        <v>294</v>
      </c>
      <c r="C17" s="20" t="s">
        <v>161</v>
      </c>
      <c r="D17" s="26">
        <v>1</v>
      </c>
      <c r="E17" s="20"/>
      <c r="F17" s="24" t="s">
        <v>45</v>
      </c>
      <c r="G17" s="20" t="s">
        <v>132</v>
      </c>
      <c r="H17" s="27">
        <v>76.5</v>
      </c>
      <c r="I17" s="21">
        <f t="shared" si="1"/>
        <v>76.5</v>
      </c>
      <c r="J17" s="27">
        <v>76.5</v>
      </c>
      <c r="K17" s="27">
        <v>76.5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>
        <f t="shared" si="3"/>
        <v>0</v>
      </c>
      <c r="W17" s="21"/>
      <c r="X17" s="21"/>
      <c r="Y17" s="21"/>
      <c r="Z17" s="20"/>
      <c r="AA17" s="20"/>
      <c r="AB17" s="45" t="s">
        <v>295</v>
      </c>
      <c r="AC17" s="26">
        <v>500</v>
      </c>
      <c r="AD17" s="28" t="s">
        <v>285</v>
      </c>
      <c r="AE17" s="20"/>
    </row>
    <row r="18" spans="1:31" s="1" customFormat="1" ht="25.5" customHeight="1">
      <c r="A18" s="24" t="s">
        <v>60</v>
      </c>
      <c r="B18" s="25" t="s">
        <v>296</v>
      </c>
      <c r="C18" s="20" t="s">
        <v>161</v>
      </c>
      <c r="D18" s="26">
        <v>1.2</v>
      </c>
      <c r="E18" s="20"/>
      <c r="F18" s="24" t="s">
        <v>45</v>
      </c>
      <c r="G18" s="20" t="s">
        <v>132</v>
      </c>
      <c r="H18" s="27">
        <v>81.6</v>
      </c>
      <c r="I18" s="21">
        <f t="shared" si="1"/>
        <v>81.6</v>
      </c>
      <c r="J18" s="27">
        <v>81.6</v>
      </c>
      <c r="K18" s="27">
        <v>81.6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f t="shared" si="3"/>
        <v>0</v>
      </c>
      <c r="W18" s="21"/>
      <c r="X18" s="21"/>
      <c r="Y18" s="21"/>
      <c r="Z18" s="20"/>
      <c r="AA18" s="20"/>
      <c r="AB18" s="45" t="s">
        <v>291</v>
      </c>
      <c r="AC18" s="26">
        <v>55</v>
      </c>
      <c r="AD18" s="28" t="s">
        <v>285</v>
      </c>
      <c r="AE18" s="20"/>
    </row>
    <row r="19" spans="1:31" s="1" customFormat="1" ht="30" customHeight="1">
      <c r="A19" s="24" t="s">
        <v>62</v>
      </c>
      <c r="B19" s="25" t="s">
        <v>297</v>
      </c>
      <c r="C19" s="20" t="s">
        <v>161</v>
      </c>
      <c r="D19" s="26">
        <v>1.5</v>
      </c>
      <c r="E19" s="20"/>
      <c r="F19" s="24" t="s">
        <v>45</v>
      </c>
      <c r="G19" s="20" t="s">
        <v>132</v>
      </c>
      <c r="H19" s="27">
        <v>89.25</v>
      </c>
      <c r="I19" s="21">
        <f t="shared" si="1"/>
        <v>89.25</v>
      </c>
      <c r="J19" s="27">
        <v>89.25</v>
      </c>
      <c r="K19" s="27">
        <v>89.25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>
        <f t="shared" si="3"/>
        <v>0</v>
      </c>
      <c r="W19" s="21"/>
      <c r="X19" s="21"/>
      <c r="Y19" s="21"/>
      <c r="Z19" s="20"/>
      <c r="AA19" s="20"/>
      <c r="AB19" s="45" t="s">
        <v>298</v>
      </c>
      <c r="AC19" s="26">
        <v>300</v>
      </c>
      <c r="AD19" s="28" t="s">
        <v>285</v>
      </c>
      <c r="AE19" s="20"/>
    </row>
    <row r="20" spans="1:31" s="1" customFormat="1" ht="30" customHeight="1">
      <c r="A20" s="24" t="s">
        <v>64</v>
      </c>
      <c r="B20" s="25" t="s">
        <v>299</v>
      </c>
      <c r="C20" s="20" t="s">
        <v>161</v>
      </c>
      <c r="D20" s="26">
        <v>1</v>
      </c>
      <c r="E20" s="20"/>
      <c r="F20" s="24" t="s">
        <v>45</v>
      </c>
      <c r="G20" s="20" t="s">
        <v>132</v>
      </c>
      <c r="H20" s="27">
        <v>59.5</v>
      </c>
      <c r="I20" s="21">
        <f t="shared" si="1"/>
        <v>59.5</v>
      </c>
      <c r="J20" s="27">
        <v>59.5</v>
      </c>
      <c r="K20" s="27">
        <v>59.5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>
        <f t="shared" si="3"/>
        <v>0</v>
      </c>
      <c r="W20" s="21"/>
      <c r="X20" s="21"/>
      <c r="Y20" s="21"/>
      <c r="Z20" s="20"/>
      <c r="AA20" s="20"/>
      <c r="AB20" s="45" t="s">
        <v>289</v>
      </c>
      <c r="AC20" s="26">
        <v>68</v>
      </c>
      <c r="AD20" s="28" t="s">
        <v>285</v>
      </c>
      <c r="AE20" s="20"/>
    </row>
    <row r="21" spans="1:31" s="1" customFormat="1" ht="25.5" customHeight="1">
      <c r="A21" s="24" t="s">
        <v>66</v>
      </c>
      <c r="B21" s="25" t="s">
        <v>300</v>
      </c>
      <c r="C21" s="20" t="s">
        <v>161</v>
      </c>
      <c r="D21" s="26">
        <v>1.5</v>
      </c>
      <c r="E21" s="20"/>
      <c r="F21" s="24" t="s">
        <v>45</v>
      </c>
      <c r="G21" s="20" t="s">
        <v>132</v>
      </c>
      <c r="H21" s="27">
        <v>89.25</v>
      </c>
      <c r="I21" s="21">
        <f aca="true" t="shared" si="5" ref="I21:I26">J21+N21</f>
        <v>89.25</v>
      </c>
      <c r="J21" s="27">
        <v>89.25</v>
      </c>
      <c r="K21" s="27">
        <v>89.25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>
        <f t="shared" si="3"/>
        <v>0</v>
      </c>
      <c r="W21" s="21"/>
      <c r="X21" s="21"/>
      <c r="Y21" s="21"/>
      <c r="Z21" s="20"/>
      <c r="AA21" s="20"/>
      <c r="AB21" s="45" t="s">
        <v>301</v>
      </c>
      <c r="AC21" s="26">
        <v>620</v>
      </c>
      <c r="AD21" s="28" t="s">
        <v>285</v>
      </c>
      <c r="AE21" s="20"/>
    </row>
    <row r="22" spans="1:31" s="1" customFormat="1" ht="25.5" customHeight="1">
      <c r="A22" s="24" t="s">
        <v>68</v>
      </c>
      <c r="B22" s="25" t="s">
        <v>302</v>
      </c>
      <c r="C22" s="20" t="s">
        <v>161</v>
      </c>
      <c r="D22" s="26">
        <v>1.2</v>
      </c>
      <c r="E22" s="20"/>
      <c r="F22" s="24" t="s">
        <v>45</v>
      </c>
      <c r="G22" s="20" t="s">
        <v>132</v>
      </c>
      <c r="H22" s="27">
        <v>71.4</v>
      </c>
      <c r="I22" s="21">
        <f t="shared" si="5"/>
        <v>71.4</v>
      </c>
      <c r="J22" s="27">
        <v>71.4</v>
      </c>
      <c r="K22" s="27">
        <v>71.4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>
        <f t="shared" si="3"/>
        <v>0</v>
      </c>
      <c r="W22" s="21"/>
      <c r="X22" s="21"/>
      <c r="Y22" s="21"/>
      <c r="Z22" s="20"/>
      <c r="AA22" s="20"/>
      <c r="AB22" s="45" t="s">
        <v>303</v>
      </c>
      <c r="AC22" s="26">
        <v>360</v>
      </c>
      <c r="AD22" s="28" t="s">
        <v>285</v>
      </c>
      <c r="AE22" s="20"/>
    </row>
    <row r="23" spans="1:31" s="1" customFormat="1" ht="25.5" customHeight="1">
      <c r="A23" s="24" t="s">
        <v>70</v>
      </c>
      <c r="B23" s="25" t="s">
        <v>304</v>
      </c>
      <c r="C23" s="20" t="s">
        <v>161</v>
      </c>
      <c r="D23" s="26">
        <v>1.8</v>
      </c>
      <c r="E23" s="20"/>
      <c r="F23" s="24" t="s">
        <v>45</v>
      </c>
      <c r="G23" s="20" t="s">
        <v>132</v>
      </c>
      <c r="H23" s="27">
        <v>107.1</v>
      </c>
      <c r="I23" s="21">
        <f t="shared" si="5"/>
        <v>107.1</v>
      </c>
      <c r="J23" s="27">
        <v>107.1</v>
      </c>
      <c r="K23" s="27">
        <v>107.1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>
        <f t="shared" si="3"/>
        <v>0</v>
      </c>
      <c r="W23" s="21"/>
      <c r="X23" s="21"/>
      <c r="Y23" s="21"/>
      <c r="Z23" s="20"/>
      <c r="AA23" s="20"/>
      <c r="AB23" s="45" t="s">
        <v>305</v>
      </c>
      <c r="AC23" s="26">
        <v>150</v>
      </c>
      <c r="AD23" s="28" t="s">
        <v>285</v>
      </c>
      <c r="AE23" s="20"/>
    </row>
    <row r="24" spans="1:31" s="1" customFormat="1" ht="25.5" customHeight="1">
      <c r="A24" s="24" t="s">
        <v>72</v>
      </c>
      <c r="B24" s="25" t="s">
        <v>306</v>
      </c>
      <c r="C24" s="20" t="s">
        <v>161</v>
      </c>
      <c r="D24" s="26">
        <v>0.8</v>
      </c>
      <c r="E24" s="20"/>
      <c r="F24" s="24" t="s">
        <v>45</v>
      </c>
      <c r="G24" s="20" t="s">
        <v>132</v>
      </c>
      <c r="H24" s="27">
        <v>47.6</v>
      </c>
      <c r="I24" s="21">
        <f t="shared" si="5"/>
        <v>47.6</v>
      </c>
      <c r="J24" s="27">
        <v>47.6</v>
      </c>
      <c r="K24" s="27">
        <v>47.6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>
        <f t="shared" si="3"/>
        <v>0</v>
      </c>
      <c r="W24" s="21"/>
      <c r="X24" s="21"/>
      <c r="Y24" s="21"/>
      <c r="Z24" s="20"/>
      <c r="AA24" s="20"/>
      <c r="AB24" s="45" t="s">
        <v>307</v>
      </c>
      <c r="AC24" s="26">
        <v>380</v>
      </c>
      <c r="AD24" s="28" t="s">
        <v>285</v>
      </c>
      <c r="AE24" s="20"/>
    </row>
    <row r="25" spans="1:31" s="1" customFormat="1" ht="27" customHeight="1">
      <c r="A25" s="24" t="s">
        <v>74</v>
      </c>
      <c r="B25" s="28" t="s">
        <v>308</v>
      </c>
      <c r="C25" s="20" t="s">
        <v>161</v>
      </c>
      <c r="D25" s="29">
        <v>1.47109833333333</v>
      </c>
      <c r="E25" s="20"/>
      <c r="F25" s="24" t="s">
        <v>45</v>
      </c>
      <c r="G25" s="20" t="s">
        <v>132</v>
      </c>
      <c r="H25" s="30">
        <v>88.2659</v>
      </c>
      <c r="I25" s="40">
        <f t="shared" si="5"/>
        <v>88.2659</v>
      </c>
      <c r="J25" s="30">
        <v>88.2659</v>
      </c>
      <c r="K25" s="30">
        <v>88.2659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>
        <f aca="true" t="shared" si="6" ref="V25:V46">X25+Y25</f>
        <v>0</v>
      </c>
      <c r="W25" s="21"/>
      <c r="X25" s="21"/>
      <c r="Y25" s="21"/>
      <c r="Z25" s="20"/>
      <c r="AA25" s="20"/>
      <c r="AB25" s="28" t="s">
        <v>308</v>
      </c>
      <c r="AC25" s="24"/>
      <c r="AD25" s="28" t="s">
        <v>309</v>
      </c>
      <c r="AE25" s="20"/>
    </row>
    <row r="26" spans="1:31" s="1" customFormat="1" ht="30" customHeight="1">
      <c r="A26" s="24" t="s">
        <v>76</v>
      </c>
      <c r="B26" s="28" t="s">
        <v>310</v>
      </c>
      <c r="C26" s="20" t="s">
        <v>161</v>
      </c>
      <c r="D26" s="31"/>
      <c r="E26" s="20"/>
      <c r="F26" s="24" t="s">
        <v>45</v>
      </c>
      <c r="G26" s="20" t="s">
        <v>132</v>
      </c>
      <c r="H26" s="32"/>
      <c r="I26" s="41"/>
      <c r="J26" s="32"/>
      <c r="K26" s="32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f t="shared" si="6"/>
        <v>0</v>
      </c>
      <c r="W26" s="21"/>
      <c r="X26" s="21"/>
      <c r="Y26" s="21"/>
      <c r="Z26" s="20"/>
      <c r="AA26" s="20"/>
      <c r="AB26" s="28" t="s">
        <v>310</v>
      </c>
      <c r="AC26" s="24"/>
      <c r="AD26" s="28" t="s">
        <v>309</v>
      </c>
      <c r="AE26" s="20"/>
    </row>
    <row r="27" spans="1:31" s="1" customFormat="1" ht="25.5" customHeight="1">
      <c r="A27" s="24" t="s">
        <v>78</v>
      </c>
      <c r="B27" s="28" t="s">
        <v>311</v>
      </c>
      <c r="C27" s="20" t="s">
        <v>161</v>
      </c>
      <c r="D27" s="33">
        <v>3.20333333333333</v>
      </c>
      <c r="E27" s="20"/>
      <c r="F27" s="24" t="s">
        <v>45</v>
      </c>
      <c r="G27" s="20" t="s">
        <v>132</v>
      </c>
      <c r="H27" s="34">
        <v>192.2</v>
      </c>
      <c r="I27" s="21">
        <f>J27+N27</f>
        <v>192.2</v>
      </c>
      <c r="J27" s="34">
        <v>192.2</v>
      </c>
      <c r="K27" s="34">
        <v>192.2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>
        <f t="shared" si="6"/>
        <v>0</v>
      </c>
      <c r="W27" s="21"/>
      <c r="X27" s="21"/>
      <c r="Y27" s="21"/>
      <c r="Z27" s="20"/>
      <c r="AA27" s="20"/>
      <c r="AB27" s="28" t="s">
        <v>311</v>
      </c>
      <c r="AC27" s="24"/>
      <c r="AD27" s="28" t="s">
        <v>309</v>
      </c>
      <c r="AE27" s="20"/>
    </row>
    <row r="28" spans="1:31" s="1" customFormat="1" ht="25.5" customHeight="1">
      <c r="A28" s="24" t="s">
        <v>80</v>
      </c>
      <c r="B28" s="28" t="s">
        <v>312</v>
      </c>
      <c r="C28" s="20" t="s">
        <v>161</v>
      </c>
      <c r="D28" s="33">
        <v>1.46832</v>
      </c>
      <c r="E28" s="20"/>
      <c r="F28" s="24" t="s">
        <v>45</v>
      </c>
      <c r="G28" s="20" t="s">
        <v>132</v>
      </c>
      <c r="H28" s="34">
        <v>88.0992</v>
      </c>
      <c r="I28" s="21">
        <f>J28+N28</f>
        <v>88.0992</v>
      </c>
      <c r="J28" s="34">
        <v>88.0992</v>
      </c>
      <c r="K28" s="34">
        <v>88.0992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>
        <f t="shared" si="6"/>
        <v>0</v>
      </c>
      <c r="W28" s="21"/>
      <c r="X28" s="21"/>
      <c r="Y28" s="21"/>
      <c r="Z28" s="20"/>
      <c r="AA28" s="20"/>
      <c r="AB28" s="28" t="s">
        <v>312</v>
      </c>
      <c r="AC28" s="24"/>
      <c r="AD28" s="28" t="s">
        <v>309</v>
      </c>
      <c r="AE28" s="20"/>
    </row>
    <row r="29" spans="1:31" s="1" customFormat="1" ht="42" customHeight="1">
      <c r="A29" s="23" t="s">
        <v>313</v>
      </c>
      <c r="B29" s="20"/>
      <c r="C29" s="20"/>
      <c r="D29" s="21"/>
      <c r="E29" s="20"/>
      <c r="F29" s="21">
        <f>H29-180</f>
        <v>19277.4942</v>
      </c>
      <c r="G29" s="20"/>
      <c r="H29" s="21">
        <f>SUM(H30:H124)</f>
        <v>19457.4942</v>
      </c>
      <c r="I29" s="21">
        <f aca="true" t="shared" si="7" ref="I29:I52">J29+N29</f>
        <v>19457.4942</v>
      </c>
      <c r="J29" s="21">
        <f aca="true" t="shared" si="8" ref="I29:AA29">SUM(J30:J124)</f>
        <v>0</v>
      </c>
      <c r="K29" s="21">
        <f t="shared" si="8"/>
        <v>0</v>
      </c>
      <c r="L29" s="21">
        <f t="shared" si="8"/>
        <v>0</v>
      </c>
      <c r="M29" s="21">
        <f t="shared" si="8"/>
        <v>0</v>
      </c>
      <c r="N29" s="21">
        <f t="shared" si="8"/>
        <v>19457.4942</v>
      </c>
      <c r="O29" s="21">
        <f t="shared" si="8"/>
        <v>0</v>
      </c>
      <c r="P29" s="21">
        <f t="shared" si="8"/>
        <v>0</v>
      </c>
      <c r="Q29" s="21">
        <f t="shared" si="8"/>
        <v>15601.99536</v>
      </c>
      <c r="R29" s="21">
        <f t="shared" si="8"/>
        <v>0</v>
      </c>
      <c r="S29" s="21">
        <f t="shared" si="8"/>
        <v>0</v>
      </c>
      <c r="T29" s="21">
        <f t="shared" si="8"/>
        <v>0</v>
      </c>
      <c r="U29" s="21">
        <f t="shared" si="8"/>
        <v>3855.49884</v>
      </c>
      <c r="V29" s="21">
        <f t="shared" si="6"/>
        <v>0</v>
      </c>
      <c r="W29" s="21">
        <f t="shared" si="8"/>
        <v>0</v>
      </c>
      <c r="X29" s="21">
        <f t="shared" si="8"/>
        <v>0</v>
      </c>
      <c r="Y29" s="21">
        <f t="shared" si="8"/>
        <v>0</v>
      </c>
      <c r="Z29" s="21">
        <f t="shared" si="8"/>
        <v>0</v>
      </c>
      <c r="AA29" s="21">
        <f t="shared" si="8"/>
        <v>0</v>
      </c>
      <c r="AB29" s="28"/>
      <c r="AC29" s="21"/>
      <c r="AD29" s="20"/>
      <c r="AE29" s="20"/>
    </row>
    <row r="30" spans="1:31" s="1" customFormat="1" ht="93" customHeight="1">
      <c r="A30" s="24" t="s">
        <v>85</v>
      </c>
      <c r="B30" s="35" t="s">
        <v>314</v>
      </c>
      <c r="C30" s="36" t="s">
        <v>315</v>
      </c>
      <c r="D30" s="24" t="s">
        <v>316</v>
      </c>
      <c r="E30" s="20"/>
      <c r="F30" s="24" t="s">
        <v>45</v>
      </c>
      <c r="G30" s="20" t="s">
        <v>132</v>
      </c>
      <c r="H30" s="21">
        <v>333.228</v>
      </c>
      <c r="I30" s="21">
        <f t="shared" si="7"/>
        <v>333.228</v>
      </c>
      <c r="J30" s="21"/>
      <c r="K30" s="21"/>
      <c r="L30" s="21"/>
      <c r="M30" s="21"/>
      <c r="N30" s="21">
        <v>333.228</v>
      </c>
      <c r="O30" s="21"/>
      <c r="P30" s="21"/>
      <c r="Q30" s="21">
        <f aca="true" t="shared" si="9" ref="Q30:Q40">N30*0.8</f>
        <v>266.5824</v>
      </c>
      <c r="R30" s="21"/>
      <c r="S30" s="21"/>
      <c r="T30" s="21"/>
      <c r="U30" s="21">
        <f aca="true" t="shared" si="10" ref="U30:U40">N30-Q30</f>
        <v>66.6456</v>
      </c>
      <c r="V30" s="21">
        <f t="shared" si="6"/>
        <v>0</v>
      </c>
      <c r="W30" s="21"/>
      <c r="X30" s="21"/>
      <c r="Y30" s="21"/>
      <c r="Z30" s="20"/>
      <c r="AA30" s="20"/>
      <c r="AB30" s="35" t="s">
        <v>314</v>
      </c>
      <c r="AC30" s="21"/>
      <c r="AD30" s="20" t="s">
        <v>47</v>
      </c>
      <c r="AE30" s="20"/>
    </row>
    <row r="31" spans="1:31" s="1" customFormat="1" ht="44" customHeight="1">
      <c r="A31" s="24" t="s">
        <v>89</v>
      </c>
      <c r="B31" s="35" t="s">
        <v>317</v>
      </c>
      <c r="C31" s="36" t="s">
        <v>315</v>
      </c>
      <c r="D31" s="24" t="s">
        <v>318</v>
      </c>
      <c r="E31" s="20"/>
      <c r="F31" s="24" t="s">
        <v>45</v>
      </c>
      <c r="G31" s="20" t="s">
        <v>132</v>
      </c>
      <c r="H31" s="21">
        <v>70.98</v>
      </c>
      <c r="I31" s="21">
        <f t="shared" si="7"/>
        <v>70.98</v>
      </c>
      <c r="J31" s="21"/>
      <c r="K31" s="21"/>
      <c r="L31" s="21"/>
      <c r="M31" s="21"/>
      <c r="N31" s="21">
        <v>70.98</v>
      </c>
      <c r="O31" s="8"/>
      <c r="P31" s="21"/>
      <c r="Q31" s="21">
        <f t="shared" si="9"/>
        <v>56.784</v>
      </c>
      <c r="R31" s="21"/>
      <c r="S31" s="21"/>
      <c r="T31" s="21"/>
      <c r="U31" s="21">
        <f t="shared" si="10"/>
        <v>14.196</v>
      </c>
      <c r="V31" s="21">
        <f t="shared" si="6"/>
        <v>0</v>
      </c>
      <c r="W31" s="21"/>
      <c r="X31" s="21"/>
      <c r="Y31" s="21"/>
      <c r="Z31" s="20"/>
      <c r="AA31" s="20"/>
      <c r="AB31" s="35" t="s">
        <v>317</v>
      </c>
      <c r="AC31" s="21"/>
      <c r="AD31" s="20" t="s">
        <v>47</v>
      </c>
      <c r="AE31" s="20"/>
    </row>
    <row r="32" spans="1:31" s="1" customFormat="1" ht="77" customHeight="1">
      <c r="A32" s="24" t="s">
        <v>319</v>
      </c>
      <c r="B32" s="35" t="s">
        <v>320</v>
      </c>
      <c r="C32" s="36" t="s">
        <v>315</v>
      </c>
      <c r="D32" s="24" t="s">
        <v>321</v>
      </c>
      <c r="E32" s="20"/>
      <c r="F32" s="24" t="s">
        <v>45</v>
      </c>
      <c r="G32" s="20" t="s">
        <v>132</v>
      </c>
      <c r="H32" s="21">
        <v>290.832</v>
      </c>
      <c r="I32" s="21">
        <f t="shared" si="7"/>
        <v>290.832</v>
      </c>
      <c r="J32" s="21"/>
      <c r="K32" s="21"/>
      <c r="L32" s="21"/>
      <c r="M32" s="21"/>
      <c r="N32" s="21">
        <v>290.832</v>
      </c>
      <c r="O32" s="21"/>
      <c r="P32" s="21"/>
      <c r="Q32" s="21">
        <f t="shared" si="9"/>
        <v>232.6656</v>
      </c>
      <c r="R32" s="21"/>
      <c r="S32" s="21"/>
      <c r="T32" s="21"/>
      <c r="U32" s="21">
        <f t="shared" si="10"/>
        <v>58.1664</v>
      </c>
      <c r="V32" s="21">
        <f t="shared" si="6"/>
        <v>0</v>
      </c>
      <c r="W32" s="21"/>
      <c r="X32" s="21"/>
      <c r="Y32" s="21"/>
      <c r="Z32" s="20"/>
      <c r="AA32" s="20"/>
      <c r="AB32" s="35" t="s">
        <v>320</v>
      </c>
      <c r="AC32" s="21"/>
      <c r="AD32" s="20" t="s">
        <v>47</v>
      </c>
      <c r="AE32" s="20"/>
    </row>
    <row r="33" spans="1:31" s="1" customFormat="1" ht="56" customHeight="1">
      <c r="A33" s="24" t="s">
        <v>322</v>
      </c>
      <c r="B33" s="35" t="s">
        <v>323</v>
      </c>
      <c r="C33" s="36" t="s">
        <v>315</v>
      </c>
      <c r="D33" s="24" t="s">
        <v>324</v>
      </c>
      <c r="E33" s="20"/>
      <c r="F33" s="24" t="s">
        <v>45</v>
      </c>
      <c r="G33" s="20" t="s">
        <v>132</v>
      </c>
      <c r="H33" s="21">
        <v>338.958</v>
      </c>
      <c r="I33" s="21">
        <f t="shared" si="7"/>
        <v>338.958</v>
      </c>
      <c r="J33" s="21"/>
      <c r="K33" s="21"/>
      <c r="L33" s="21"/>
      <c r="M33" s="21"/>
      <c r="N33" s="21">
        <v>338.958</v>
      </c>
      <c r="O33" s="21"/>
      <c r="P33" s="21"/>
      <c r="Q33" s="21">
        <f t="shared" si="9"/>
        <v>271.1664</v>
      </c>
      <c r="R33" s="21"/>
      <c r="S33" s="21"/>
      <c r="T33" s="21"/>
      <c r="U33" s="21">
        <f t="shared" si="10"/>
        <v>67.7916</v>
      </c>
      <c r="V33" s="21">
        <f t="shared" si="6"/>
        <v>0</v>
      </c>
      <c r="W33" s="21"/>
      <c r="X33" s="21"/>
      <c r="Y33" s="21"/>
      <c r="Z33" s="20"/>
      <c r="AA33" s="20"/>
      <c r="AB33" s="35" t="s">
        <v>323</v>
      </c>
      <c r="AC33" s="21"/>
      <c r="AD33" s="20" t="s">
        <v>47</v>
      </c>
      <c r="AE33" s="20"/>
    </row>
    <row r="34" spans="1:31" s="1" customFormat="1" ht="46" customHeight="1">
      <c r="A34" s="24" t="s">
        <v>325</v>
      </c>
      <c r="B34" s="35" t="s">
        <v>326</v>
      </c>
      <c r="C34" s="36" t="s">
        <v>315</v>
      </c>
      <c r="D34" s="24" t="s">
        <v>327</v>
      </c>
      <c r="E34" s="20"/>
      <c r="F34" s="24" t="s">
        <v>45</v>
      </c>
      <c r="G34" s="20" t="s">
        <v>132</v>
      </c>
      <c r="H34" s="21">
        <v>256.536</v>
      </c>
      <c r="I34" s="21">
        <f t="shared" si="7"/>
        <v>256.536</v>
      </c>
      <c r="J34" s="21"/>
      <c r="K34" s="21"/>
      <c r="L34" s="21"/>
      <c r="M34" s="21"/>
      <c r="N34" s="21">
        <v>256.536</v>
      </c>
      <c r="O34" s="21"/>
      <c r="P34" s="21"/>
      <c r="Q34" s="21">
        <f t="shared" si="9"/>
        <v>205.2288</v>
      </c>
      <c r="R34" s="21"/>
      <c r="S34" s="21"/>
      <c r="T34" s="21"/>
      <c r="U34" s="21">
        <f t="shared" si="10"/>
        <v>51.3072</v>
      </c>
      <c r="V34" s="21">
        <f t="shared" si="6"/>
        <v>0</v>
      </c>
      <c r="W34" s="21"/>
      <c r="X34" s="21"/>
      <c r="Y34" s="21"/>
      <c r="Z34" s="20"/>
      <c r="AA34" s="20"/>
      <c r="AB34" s="35" t="s">
        <v>326</v>
      </c>
      <c r="AC34" s="21"/>
      <c r="AD34" s="20" t="s">
        <v>47</v>
      </c>
      <c r="AE34" s="20"/>
    </row>
    <row r="35" spans="1:31" s="1" customFormat="1" ht="52" customHeight="1">
      <c r="A35" s="24" t="s">
        <v>328</v>
      </c>
      <c r="B35" s="35" t="s">
        <v>329</v>
      </c>
      <c r="C35" s="36" t="s">
        <v>315</v>
      </c>
      <c r="D35" s="24" t="s">
        <v>330</v>
      </c>
      <c r="E35" s="20"/>
      <c r="F35" s="24" t="s">
        <v>45</v>
      </c>
      <c r="G35" s="20" t="s">
        <v>132</v>
      </c>
      <c r="H35" s="21">
        <v>148.596</v>
      </c>
      <c r="I35" s="21">
        <f t="shared" si="7"/>
        <v>148.596</v>
      </c>
      <c r="J35" s="21"/>
      <c r="K35" s="21"/>
      <c r="L35" s="21"/>
      <c r="M35" s="21"/>
      <c r="N35" s="21">
        <v>148.596</v>
      </c>
      <c r="O35" s="21"/>
      <c r="P35" s="21"/>
      <c r="Q35" s="21">
        <f t="shared" si="9"/>
        <v>118.8768</v>
      </c>
      <c r="R35" s="21"/>
      <c r="S35" s="21"/>
      <c r="T35" s="21"/>
      <c r="U35" s="21">
        <f t="shared" si="10"/>
        <v>29.7192</v>
      </c>
      <c r="V35" s="21">
        <f t="shared" si="6"/>
        <v>0</v>
      </c>
      <c r="W35" s="21"/>
      <c r="X35" s="21"/>
      <c r="Y35" s="21"/>
      <c r="Z35" s="20"/>
      <c r="AA35" s="20"/>
      <c r="AB35" s="35" t="s">
        <v>329</v>
      </c>
      <c r="AC35" s="21"/>
      <c r="AD35" s="20" t="s">
        <v>47</v>
      </c>
      <c r="AE35" s="20"/>
    </row>
    <row r="36" spans="1:31" s="1" customFormat="1" ht="70" customHeight="1">
      <c r="A36" s="24" t="s">
        <v>331</v>
      </c>
      <c r="B36" s="35" t="s">
        <v>332</v>
      </c>
      <c r="C36" s="36" t="s">
        <v>315</v>
      </c>
      <c r="D36" s="24" t="s">
        <v>333</v>
      </c>
      <c r="E36" s="20"/>
      <c r="F36" s="24" t="s">
        <v>45</v>
      </c>
      <c r="G36" s="20" t="s">
        <v>132</v>
      </c>
      <c r="H36" s="21">
        <v>168.9</v>
      </c>
      <c r="I36" s="21">
        <f t="shared" si="7"/>
        <v>168.9</v>
      </c>
      <c r="J36" s="21"/>
      <c r="K36" s="21"/>
      <c r="L36" s="21"/>
      <c r="M36" s="21"/>
      <c r="N36" s="21">
        <v>168.9</v>
      </c>
      <c r="O36" s="21"/>
      <c r="P36" s="21"/>
      <c r="Q36" s="21">
        <f t="shared" si="9"/>
        <v>135.12</v>
      </c>
      <c r="R36" s="21"/>
      <c r="S36" s="21"/>
      <c r="T36" s="21"/>
      <c r="U36" s="21">
        <f t="shared" si="10"/>
        <v>33.78</v>
      </c>
      <c r="V36" s="21">
        <f t="shared" si="6"/>
        <v>0</v>
      </c>
      <c r="W36" s="21"/>
      <c r="X36" s="21"/>
      <c r="Y36" s="21"/>
      <c r="Z36" s="20"/>
      <c r="AA36" s="20"/>
      <c r="AB36" s="35" t="s">
        <v>332</v>
      </c>
      <c r="AC36" s="21"/>
      <c r="AD36" s="20" t="s">
        <v>47</v>
      </c>
      <c r="AE36" s="20"/>
    </row>
    <row r="37" spans="1:31" s="1" customFormat="1" ht="87" customHeight="1">
      <c r="A37" s="24" t="s">
        <v>334</v>
      </c>
      <c r="B37" s="35" t="s">
        <v>335</v>
      </c>
      <c r="C37" s="36" t="s">
        <v>315</v>
      </c>
      <c r="D37" s="24" t="s">
        <v>336</v>
      </c>
      <c r="E37" s="20"/>
      <c r="F37" s="24" t="s">
        <v>45</v>
      </c>
      <c r="G37" s="20" t="s">
        <v>132</v>
      </c>
      <c r="H37" s="21">
        <v>213.27</v>
      </c>
      <c r="I37" s="21">
        <f t="shared" si="7"/>
        <v>213.27</v>
      </c>
      <c r="J37" s="21"/>
      <c r="K37" s="21"/>
      <c r="L37" s="21"/>
      <c r="M37" s="21"/>
      <c r="N37" s="21">
        <v>213.27</v>
      </c>
      <c r="O37" s="21"/>
      <c r="P37" s="21"/>
      <c r="Q37" s="21">
        <f t="shared" si="9"/>
        <v>170.616</v>
      </c>
      <c r="R37" s="21"/>
      <c r="S37" s="21"/>
      <c r="T37" s="21"/>
      <c r="U37" s="21">
        <f t="shared" si="10"/>
        <v>42.654</v>
      </c>
      <c r="V37" s="21">
        <f t="shared" si="6"/>
        <v>0</v>
      </c>
      <c r="W37" s="21"/>
      <c r="X37" s="21"/>
      <c r="Y37" s="21"/>
      <c r="Z37" s="20"/>
      <c r="AA37" s="20"/>
      <c r="AB37" s="35" t="s">
        <v>335</v>
      </c>
      <c r="AC37" s="21"/>
      <c r="AD37" s="20" t="s">
        <v>47</v>
      </c>
      <c r="AE37" s="20"/>
    </row>
    <row r="38" spans="1:31" s="1" customFormat="1" ht="68" customHeight="1">
      <c r="A38" s="24" t="s">
        <v>337</v>
      </c>
      <c r="B38" s="35" t="s">
        <v>338</v>
      </c>
      <c r="C38" s="36" t="s">
        <v>315</v>
      </c>
      <c r="D38" s="24" t="s">
        <v>339</v>
      </c>
      <c r="E38" s="20"/>
      <c r="F38" s="24" t="s">
        <v>45</v>
      </c>
      <c r="G38" s="20" t="s">
        <v>132</v>
      </c>
      <c r="H38" s="21">
        <v>289.89</v>
      </c>
      <c r="I38" s="21">
        <f t="shared" si="7"/>
        <v>289.89</v>
      </c>
      <c r="J38" s="21"/>
      <c r="K38" s="21"/>
      <c r="L38" s="21"/>
      <c r="M38" s="21"/>
      <c r="N38" s="21">
        <v>289.89</v>
      </c>
      <c r="O38" s="21"/>
      <c r="P38" s="21"/>
      <c r="Q38" s="21">
        <f t="shared" si="9"/>
        <v>231.912</v>
      </c>
      <c r="R38" s="21"/>
      <c r="S38" s="21"/>
      <c r="T38" s="21"/>
      <c r="U38" s="21">
        <f t="shared" si="10"/>
        <v>57.978</v>
      </c>
      <c r="V38" s="21">
        <f t="shared" si="6"/>
        <v>0</v>
      </c>
      <c r="W38" s="21"/>
      <c r="X38" s="21"/>
      <c r="Y38" s="21"/>
      <c r="Z38" s="20"/>
      <c r="AA38" s="20"/>
      <c r="AB38" s="35" t="s">
        <v>338</v>
      </c>
      <c r="AC38" s="21"/>
      <c r="AD38" s="20" t="s">
        <v>47</v>
      </c>
      <c r="AE38" s="20"/>
    </row>
    <row r="39" spans="1:31" s="1" customFormat="1" ht="76" customHeight="1">
      <c r="A39" s="24" t="s">
        <v>340</v>
      </c>
      <c r="B39" s="35" t="s">
        <v>341</v>
      </c>
      <c r="C39" s="36" t="s">
        <v>315</v>
      </c>
      <c r="D39" s="24" t="s">
        <v>342</v>
      </c>
      <c r="E39" s="20"/>
      <c r="F39" s="24" t="s">
        <v>45</v>
      </c>
      <c r="G39" s="20" t="s">
        <v>132</v>
      </c>
      <c r="H39" s="21">
        <v>162.2106</v>
      </c>
      <c r="I39" s="21">
        <f t="shared" si="7"/>
        <v>162.2106</v>
      </c>
      <c r="J39" s="21"/>
      <c r="K39" s="21"/>
      <c r="L39" s="21"/>
      <c r="M39" s="21"/>
      <c r="N39" s="21">
        <v>162.2106</v>
      </c>
      <c r="O39" s="21"/>
      <c r="P39" s="21"/>
      <c r="Q39" s="21">
        <f t="shared" si="9"/>
        <v>129.76848</v>
      </c>
      <c r="R39" s="21"/>
      <c r="S39" s="21"/>
      <c r="T39" s="21"/>
      <c r="U39" s="21">
        <f t="shared" si="10"/>
        <v>32.44212</v>
      </c>
      <c r="V39" s="21">
        <f t="shared" si="6"/>
        <v>0</v>
      </c>
      <c r="W39" s="21"/>
      <c r="X39" s="21"/>
      <c r="Y39" s="21"/>
      <c r="Z39" s="20"/>
      <c r="AA39" s="20"/>
      <c r="AB39" s="35" t="s">
        <v>341</v>
      </c>
      <c r="AC39" s="21"/>
      <c r="AD39" s="20" t="s">
        <v>47</v>
      </c>
      <c r="AE39" s="20"/>
    </row>
    <row r="40" spans="1:31" s="1" customFormat="1" ht="78" customHeight="1">
      <c r="A40" s="24" t="s">
        <v>343</v>
      </c>
      <c r="B40" s="35" t="s">
        <v>344</v>
      </c>
      <c r="C40" s="36" t="s">
        <v>315</v>
      </c>
      <c r="D40" s="24" t="s">
        <v>345</v>
      </c>
      <c r="E40" s="20"/>
      <c r="F40" s="24" t="s">
        <v>45</v>
      </c>
      <c r="G40" s="20" t="s">
        <v>132</v>
      </c>
      <c r="H40" s="21">
        <v>406.17</v>
      </c>
      <c r="I40" s="21">
        <f t="shared" si="7"/>
        <v>406.17</v>
      </c>
      <c r="J40" s="21"/>
      <c r="K40" s="21"/>
      <c r="L40" s="21"/>
      <c r="M40" s="21"/>
      <c r="N40" s="21">
        <v>406.17</v>
      </c>
      <c r="O40" s="21"/>
      <c r="P40" s="21"/>
      <c r="Q40" s="21">
        <f t="shared" si="9"/>
        <v>324.936</v>
      </c>
      <c r="R40" s="21"/>
      <c r="S40" s="21"/>
      <c r="T40" s="21"/>
      <c r="U40" s="21">
        <f t="shared" si="10"/>
        <v>81.234</v>
      </c>
      <c r="V40" s="21">
        <f t="shared" si="6"/>
        <v>0</v>
      </c>
      <c r="W40" s="21"/>
      <c r="X40" s="21"/>
      <c r="Y40" s="21"/>
      <c r="Z40" s="20"/>
      <c r="AA40" s="20"/>
      <c r="AB40" s="35" t="s">
        <v>344</v>
      </c>
      <c r="AC40" s="21"/>
      <c r="AD40" s="20" t="s">
        <v>47</v>
      </c>
      <c r="AE40" s="20"/>
    </row>
    <row r="41" spans="1:31" s="1" customFormat="1" ht="97" customHeight="1">
      <c r="A41" s="24" t="s">
        <v>346</v>
      </c>
      <c r="B41" s="35" t="s">
        <v>347</v>
      </c>
      <c r="C41" s="36" t="s">
        <v>315</v>
      </c>
      <c r="D41" s="24" t="s">
        <v>348</v>
      </c>
      <c r="E41" s="20"/>
      <c r="F41" s="24" t="s">
        <v>45</v>
      </c>
      <c r="G41" s="20" t="s">
        <v>132</v>
      </c>
      <c r="H41" s="21">
        <v>179.37</v>
      </c>
      <c r="I41" s="21">
        <f t="shared" si="7"/>
        <v>179.37</v>
      </c>
      <c r="J41" s="21"/>
      <c r="K41" s="21"/>
      <c r="L41" s="21"/>
      <c r="M41" s="21"/>
      <c r="N41" s="21">
        <v>179.37</v>
      </c>
      <c r="O41" s="21"/>
      <c r="P41" s="21"/>
      <c r="Q41" s="21">
        <f aca="true" t="shared" si="11" ref="Q41:Q46">N41*0.8</f>
        <v>143.496</v>
      </c>
      <c r="R41" s="21"/>
      <c r="S41" s="21"/>
      <c r="T41" s="21"/>
      <c r="U41" s="21">
        <f aca="true" t="shared" si="12" ref="U41:U46">N41-Q41</f>
        <v>35.874</v>
      </c>
      <c r="V41" s="21">
        <f aca="true" t="shared" si="13" ref="V41:V46">X41+Y41</f>
        <v>0</v>
      </c>
      <c r="W41" s="21"/>
      <c r="X41" s="21"/>
      <c r="Y41" s="21"/>
      <c r="Z41" s="20"/>
      <c r="AA41" s="20"/>
      <c r="AB41" s="35" t="s">
        <v>347</v>
      </c>
      <c r="AC41" s="21"/>
      <c r="AD41" s="20" t="s">
        <v>47</v>
      </c>
      <c r="AE41" s="20"/>
    </row>
    <row r="42" spans="1:31" s="1" customFormat="1" ht="45" customHeight="1">
      <c r="A42" s="24" t="s">
        <v>349</v>
      </c>
      <c r="B42" s="35" t="s">
        <v>350</v>
      </c>
      <c r="C42" s="36" t="s">
        <v>315</v>
      </c>
      <c r="D42" s="24" t="s">
        <v>351</v>
      </c>
      <c r="E42" s="20"/>
      <c r="F42" s="24" t="s">
        <v>45</v>
      </c>
      <c r="G42" s="20" t="s">
        <v>132</v>
      </c>
      <c r="H42" s="21">
        <v>119.1</v>
      </c>
      <c r="I42" s="21">
        <f t="shared" si="7"/>
        <v>119.1</v>
      </c>
      <c r="J42" s="21"/>
      <c r="K42" s="21"/>
      <c r="L42" s="21"/>
      <c r="M42" s="21"/>
      <c r="N42" s="21">
        <v>119.1</v>
      </c>
      <c r="O42" s="21"/>
      <c r="P42" s="21"/>
      <c r="Q42" s="21">
        <f t="shared" si="11"/>
        <v>95.28</v>
      </c>
      <c r="R42" s="21"/>
      <c r="S42" s="21"/>
      <c r="T42" s="21"/>
      <c r="U42" s="21">
        <f t="shared" si="12"/>
        <v>23.82</v>
      </c>
      <c r="V42" s="21">
        <f t="shared" si="13"/>
        <v>0</v>
      </c>
      <c r="W42" s="21"/>
      <c r="X42" s="21"/>
      <c r="Y42" s="21"/>
      <c r="Z42" s="20"/>
      <c r="AA42" s="20"/>
      <c r="AB42" s="35" t="s">
        <v>350</v>
      </c>
      <c r="AC42" s="21"/>
      <c r="AD42" s="20" t="s">
        <v>47</v>
      </c>
      <c r="AE42" s="20"/>
    </row>
    <row r="43" spans="1:31" s="1" customFormat="1" ht="71" customHeight="1">
      <c r="A43" s="24" t="s">
        <v>352</v>
      </c>
      <c r="B43" s="35" t="s">
        <v>353</v>
      </c>
      <c r="C43" s="36" t="s">
        <v>315</v>
      </c>
      <c r="D43" s="24" t="s">
        <v>354</v>
      </c>
      <c r="E43" s="20"/>
      <c r="F43" s="24" t="s">
        <v>45</v>
      </c>
      <c r="G43" s="20" t="s">
        <v>132</v>
      </c>
      <c r="H43" s="21">
        <v>71.688</v>
      </c>
      <c r="I43" s="21">
        <f t="shared" si="7"/>
        <v>71.688</v>
      </c>
      <c r="J43" s="21"/>
      <c r="K43" s="21"/>
      <c r="L43" s="21"/>
      <c r="M43" s="21"/>
      <c r="N43" s="21">
        <v>71.688</v>
      </c>
      <c r="O43" s="21"/>
      <c r="P43" s="21"/>
      <c r="Q43" s="21">
        <f t="shared" si="11"/>
        <v>57.3504</v>
      </c>
      <c r="R43" s="21"/>
      <c r="S43" s="21"/>
      <c r="T43" s="21"/>
      <c r="U43" s="21">
        <f t="shared" si="12"/>
        <v>14.3376</v>
      </c>
      <c r="V43" s="21">
        <f t="shared" si="13"/>
        <v>0</v>
      </c>
      <c r="W43" s="21"/>
      <c r="X43" s="21"/>
      <c r="Y43" s="21"/>
      <c r="Z43" s="20"/>
      <c r="AA43" s="20"/>
      <c r="AB43" s="35" t="s">
        <v>353</v>
      </c>
      <c r="AC43" s="21"/>
      <c r="AD43" s="20" t="s">
        <v>47</v>
      </c>
      <c r="AE43" s="20"/>
    </row>
    <row r="44" spans="1:31" s="1" customFormat="1" ht="57" customHeight="1">
      <c r="A44" s="24" t="s">
        <v>355</v>
      </c>
      <c r="B44" s="35" t="s">
        <v>356</v>
      </c>
      <c r="C44" s="36" t="s">
        <v>315</v>
      </c>
      <c r="D44" s="24" t="s">
        <v>357</v>
      </c>
      <c r="E44" s="20"/>
      <c r="F44" s="24" t="s">
        <v>45</v>
      </c>
      <c r="G44" s="20" t="s">
        <v>132</v>
      </c>
      <c r="H44" s="21">
        <v>115.89</v>
      </c>
      <c r="I44" s="21">
        <f t="shared" si="7"/>
        <v>115.89</v>
      </c>
      <c r="J44" s="21"/>
      <c r="K44" s="21"/>
      <c r="L44" s="21"/>
      <c r="M44" s="21"/>
      <c r="N44" s="21">
        <v>115.89</v>
      </c>
      <c r="O44" s="21"/>
      <c r="P44" s="21"/>
      <c r="Q44" s="21">
        <f t="shared" si="11"/>
        <v>92.712</v>
      </c>
      <c r="R44" s="21"/>
      <c r="S44" s="21"/>
      <c r="T44" s="21"/>
      <c r="U44" s="21">
        <f t="shared" si="12"/>
        <v>23.178</v>
      </c>
      <c r="V44" s="21">
        <f t="shared" si="13"/>
        <v>0</v>
      </c>
      <c r="W44" s="21"/>
      <c r="X44" s="21"/>
      <c r="Y44" s="21"/>
      <c r="Z44" s="20"/>
      <c r="AA44" s="20"/>
      <c r="AB44" s="35" t="s">
        <v>356</v>
      </c>
      <c r="AC44" s="21"/>
      <c r="AD44" s="20" t="s">
        <v>47</v>
      </c>
      <c r="AE44" s="20"/>
    </row>
    <row r="45" spans="1:31" s="1" customFormat="1" ht="53" customHeight="1">
      <c r="A45" s="24" t="s">
        <v>358</v>
      </c>
      <c r="B45" s="35" t="s">
        <v>359</v>
      </c>
      <c r="C45" s="36" t="s">
        <v>315</v>
      </c>
      <c r="D45" s="24" t="s">
        <v>360</v>
      </c>
      <c r="E45" s="20"/>
      <c r="F45" s="24" t="s">
        <v>45</v>
      </c>
      <c r="G45" s="20" t="s">
        <v>132</v>
      </c>
      <c r="H45" s="21">
        <v>57</v>
      </c>
      <c r="I45" s="21">
        <f t="shared" si="7"/>
        <v>57</v>
      </c>
      <c r="J45" s="21"/>
      <c r="K45" s="21"/>
      <c r="L45" s="21"/>
      <c r="M45" s="21"/>
      <c r="N45" s="21">
        <v>57</v>
      </c>
      <c r="O45" s="21"/>
      <c r="P45" s="21"/>
      <c r="Q45" s="21">
        <f t="shared" si="11"/>
        <v>45.6</v>
      </c>
      <c r="R45" s="21"/>
      <c r="S45" s="21"/>
      <c r="T45" s="21"/>
      <c r="U45" s="21">
        <f t="shared" si="12"/>
        <v>11.4</v>
      </c>
      <c r="V45" s="21">
        <f t="shared" si="13"/>
        <v>0</v>
      </c>
      <c r="W45" s="21"/>
      <c r="X45" s="21"/>
      <c r="Y45" s="21"/>
      <c r="Z45" s="20"/>
      <c r="AA45" s="20"/>
      <c r="AB45" s="35" t="s">
        <v>359</v>
      </c>
      <c r="AC45" s="21"/>
      <c r="AD45" s="20" t="s">
        <v>47</v>
      </c>
      <c r="AE45" s="20"/>
    </row>
    <row r="46" spans="1:31" s="1" customFormat="1" ht="53" customHeight="1">
      <c r="A46" s="24" t="s">
        <v>361</v>
      </c>
      <c r="B46" s="35" t="s">
        <v>362</v>
      </c>
      <c r="C46" s="36" t="s">
        <v>315</v>
      </c>
      <c r="D46" s="24" t="s">
        <v>363</v>
      </c>
      <c r="E46" s="20"/>
      <c r="F46" s="24" t="s">
        <v>45</v>
      </c>
      <c r="G46" s="20" t="s">
        <v>132</v>
      </c>
      <c r="H46" s="21">
        <v>83</v>
      </c>
      <c r="I46" s="21">
        <v>83</v>
      </c>
      <c r="J46" s="21"/>
      <c r="K46" s="21"/>
      <c r="L46" s="21"/>
      <c r="M46" s="21"/>
      <c r="N46" s="21">
        <v>83</v>
      </c>
      <c r="O46" s="21"/>
      <c r="P46" s="21"/>
      <c r="Q46" s="21">
        <f t="shared" si="11"/>
        <v>66.4</v>
      </c>
      <c r="R46" s="21"/>
      <c r="S46" s="21"/>
      <c r="T46" s="21"/>
      <c r="U46" s="21">
        <f t="shared" si="12"/>
        <v>16.6</v>
      </c>
      <c r="V46" s="21">
        <f t="shared" si="13"/>
        <v>0</v>
      </c>
      <c r="W46" s="21"/>
      <c r="X46" s="21"/>
      <c r="Y46" s="21"/>
      <c r="Z46" s="20"/>
      <c r="AA46" s="20"/>
      <c r="AB46" s="35" t="s">
        <v>359</v>
      </c>
      <c r="AC46" s="21"/>
      <c r="AD46" s="20" t="s">
        <v>47</v>
      </c>
      <c r="AE46" s="20"/>
    </row>
    <row r="47" spans="1:31" s="1" customFormat="1" ht="50" customHeight="1">
      <c r="A47" s="24" t="s">
        <v>364</v>
      </c>
      <c r="B47" s="35" t="s">
        <v>365</v>
      </c>
      <c r="C47" s="36" t="s">
        <v>315</v>
      </c>
      <c r="D47" s="24" t="s">
        <v>366</v>
      </c>
      <c r="E47" s="20"/>
      <c r="F47" s="24" t="s">
        <v>45</v>
      </c>
      <c r="G47" s="20" t="s">
        <v>132</v>
      </c>
      <c r="H47" s="21">
        <v>209.28</v>
      </c>
      <c r="I47" s="21">
        <f aca="true" t="shared" si="14" ref="I47:I53">J47+N47</f>
        <v>209.28</v>
      </c>
      <c r="J47" s="21"/>
      <c r="K47" s="21"/>
      <c r="L47" s="21"/>
      <c r="M47" s="21"/>
      <c r="N47" s="21">
        <v>209.28</v>
      </c>
      <c r="O47" s="21"/>
      <c r="P47" s="21"/>
      <c r="Q47" s="21">
        <f aca="true" t="shared" si="15" ref="Q47:Q103">N47*0.8</f>
        <v>167.424</v>
      </c>
      <c r="R47" s="21"/>
      <c r="S47" s="21"/>
      <c r="T47" s="21"/>
      <c r="U47" s="21">
        <f aca="true" t="shared" si="16" ref="U47:U103">N47-Q47</f>
        <v>41.856</v>
      </c>
      <c r="V47" s="21">
        <f aca="true" t="shared" si="17" ref="V47:V70">X47+Y47</f>
        <v>0</v>
      </c>
      <c r="W47" s="21"/>
      <c r="X47" s="21"/>
      <c r="Y47" s="21"/>
      <c r="Z47" s="20"/>
      <c r="AA47" s="20"/>
      <c r="AB47" s="35" t="s">
        <v>365</v>
      </c>
      <c r="AC47" s="21"/>
      <c r="AD47" s="20" t="s">
        <v>47</v>
      </c>
      <c r="AE47" s="20"/>
    </row>
    <row r="48" spans="1:31" s="1" customFormat="1" ht="63" customHeight="1">
      <c r="A48" s="24" t="s">
        <v>367</v>
      </c>
      <c r="B48" s="35" t="s">
        <v>368</v>
      </c>
      <c r="C48" s="36" t="s">
        <v>315</v>
      </c>
      <c r="D48" s="24" t="s">
        <v>369</v>
      </c>
      <c r="E48" s="20"/>
      <c r="F48" s="24" t="s">
        <v>45</v>
      </c>
      <c r="G48" s="20" t="s">
        <v>132</v>
      </c>
      <c r="H48" s="21">
        <v>120.012</v>
      </c>
      <c r="I48" s="21">
        <f t="shared" si="14"/>
        <v>120.012</v>
      </c>
      <c r="J48" s="21"/>
      <c r="K48" s="21"/>
      <c r="L48" s="21"/>
      <c r="M48" s="21"/>
      <c r="N48" s="21">
        <v>120.012</v>
      </c>
      <c r="O48" s="21"/>
      <c r="P48" s="21"/>
      <c r="Q48" s="21">
        <f t="shared" si="15"/>
        <v>96.0096</v>
      </c>
      <c r="R48" s="21"/>
      <c r="S48" s="21"/>
      <c r="T48" s="21"/>
      <c r="U48" s="21">
        <f t="shared" si="16"/>
        <v>24.0024</v>
      </c>
      <c r="V48" s="21">
        <f t="shared" si="17"/>
        <v>0</v>
      </c>
      <c r="W48" s="21"/>
      <c r="X48" s="21"/>
      <c r="Y48" s="21"/>
      <c r="Z48" s="20"/>
      <c r="AA48" s="20"/>
      <c r="AB48" s="35" t="s">
        <v>368</v>
      </c>
      <c r="AC48" s="21"/>
      <c r="AD48" s="20" t="s">
        <v>47</v>
      </c>
      <c r="AE48" s="20"/>
    </row>
    <row r="49" spans="1:31" s="1" customFormat="1" ht="64" customHeight="1">
      <c r="A49" s="24" t="s">
        <v>370</v>
      </c>
      <c r="B49" s="35" t="s">
        <v>371</v>
      </c>
      <c r="C49" s="36" t="s">
        <v>315</v>
      </c>
      <c r="D49" s="24" t="s">
        <v>372</v>
      </c>
      <c r="E49" s="20"/>
      <c r="F49" s="24" t="s">
        <v>45</v>
      </c>
      <c r="G49" s="20" t="s">
        <v>132</v>
      </c>
      <c r="H49" s="21">
        <v>199.38</v>
      </c>
      <c r="I49" s="21">
        <f t="shared" si="14"/>
        <v>199.38</v>
      </c>
      <c r="J49" s="21"/>
      <c r="K49" s="21"/>
      <c r="L49" s="21"/>
      <c r="M49" s="21"/>
      <c r="N49" s="21">
        <v>199.38</v>
      </c>
      <c r="O49" s="21"/>
      <c r="P49" s="21"/>
      <c r="Q49" s="21">
        <f t="shared" si="15"/>
        <v>159.504</v>
      </c>
      <c r="R49" s="21"/>
      <c r="S49" s="21"/>
      <c r="T49" s="21"/>
      <c r="U49" s="21">
        <f t="shared" si="16"/>
        <v>39.876</v>
      </c>
      <c r="V49" s="21">
        <f t="shared" si="17"/>
        <v>0</v>
      </c>
      <c r="W49" s="21"/>
      <c r="X49" s="21"/>
      <c r="Y49" s="21"/>
      <c r="Z49" s="20"/>
      <c r="AA49" s="20"/>
      <c r="AB49" s="35" t="s">
        <v>371</v>
      </c>
      <c r="AC49" s="21"/>
      <c r="AD49" s="20" t="s">
        <v>47</v>
      </c>
      <c r="AE49" s="20"/>
    </row>
    <row r="50" spans="1:31" s="1" customFormat="1" ht="114.75">
      <c r="A50" s="24" t="s">
        <v>373</v>
      </c>
      <c r="B50" s="35" t="s">
        <v>374</v>
      </c>
      <c r="C50" s="36" t="s">
        <v>315</v>
      </c>
      <c r="D50" s="24" t="s">
        <v>375</v>
      </c>
      <c r="E50" s="20"/>
      <c r="F50" s="24" t="s">
        <v>45</v>
      </c>
      <c r="G50" s="20" t="s">
        <v>132</v>
      </c>
      <c r="H50" s="21">
        <v>240.27</v>
      </c>
      <c r="I50" s="21">
        <f t="shared" si="14"/>
        <v>240.27</v>
      </c>
      <c r="J50" s="21"/>
      <c r="K50" s="21"/>
      <c r="L50" s="21"/>
      <c r="M50" s="21"/>
      <c r="N50" s="21">
        <v>240.27</v>
      </c>
      <c r="O50" s="21"/>
      <c r="P50" s="21"/>
      <c r="Q50" s="21">
        <f t="shared" si="15"/>
        <v>192.216</v>
      </c>
      <c r="R50" s="21"/>
      <c r="S50" s="21"/>
      <c r="T50" s="21"/>
      <c r="U50" s="21">
        <f t="shared" si="16"/>
        <v>48.054</v>
      </c>
      <c r="V50" s="21">
        <f t="shared" si="17"/>
        <v>0</v>
      </c>
      <c r="W50" s="21"/>
      <c r="X50" s="21"/>
      <c r="Y50" s="21"/>
      <c r="Z50" s="20"/>
      <c r="AA50" s="20"/>
      <c r="AB50" s="35" t="s">
        <v>374</v>
      </c>
      <c r="AC50" s="21"/>
      <c r="AD50" s="20" t="s">
        <v>47</v>
      </c>
      <c r="AE50" s="20"/>
    </row>
    <row r="51" spans="1:31" s="1" customFormat="1" ht="102">
      <c r="A51" s="24" t="s">
        <v>376</v>
      </c>
      <c r="B51" s="35" t="s">
        <v>377</v>
      </c>
      <c r="C51" s="36" t="s">
        <v>315</v>
      </c>
      <c r="D51" s="24" t="s">
        <v>378</v>
      </c>
      <c r="E51" s="20"/>
      <c r="F51" s="24" t="s">
        <v>45</v>
      </c>
      <c r="G51" s="20" t="s">
        <v>132</v>
      </c>
      <c r="H51" s="21">
        <v>226.2</v>
      </c>
      <c r="I51" s="21">
        <f t="shared" si="14"/>
        <v>226.2</v>
      </c>
      <c r="J51" s="21"/>
      <c r="K51" s="21"/>
      <c r="L51" s="21"/>
      <c r="M51" s="21"/>
      <c r="N51" s="21">
        <v>226.2</v>
      </c>
      <c r="O51" s="21"/>
      <c r="P51" s="21"/>
      <c r="Q51" s="21">
        <f t="shared" si="15"/>
        <v>180.96</v>
      </c>
      <c r="R51" s="21"/>
      <c r="S51" s="21"/>
      <c r="T51" s="21"/>
      <c r="U51" s="21">
        <f t="shared" si="16"/>
        <v>45.24</v>
      </c>
      <c r="V51" s="21">
        <f t="shared" si="17"/>
        <v>0</v>
      </c>
      <c r="W51" s="21"/>
      <c r="X51" s="21"/>
      <c r="Y51" s="21"/>
      <c r="Z51" s="20"/>
      <c r="AA51" s="20"/>
      <c r="AB51" s="35" t="s">
        <v>377</v>
      </c>
      <c r="AC51" s="21"/>
      <c r="AD51" s="20" t="s">
        <v>47</v>
      </c>
      <c r="AE51" s="20"/>
    </row>
    <row r="52" spans="1:31" s="1" customFormat="1" ht="77" customHeight="1">
      <c r="A52" s="24" t="s">
        <v>379</v>
      </c>
      <c r="B52" s="35" t="s">
        <v>380</v>
      </c>
      <c r="C52" s="36" t="s">
        <v>315</v>
      </c>
      <c r="D52" s="24" t="s">
        <v>381</v>
      </c>
      <c r="E52" s="20"/>
      <c r="F52" s="24" t="s">
        <v>45</v>
      </c>
      <c r="G52" s="20" t="s">
        <v>132</v>
      </c>
      <c r="H52" s="21">
        <v>263.43</v>
      </c>
      <c r="I52" s="21">
        <f t="shared" si="14"/>
        <v>263.43</v>
      </c>
      <c r="J52" s="21"/>
      <c r="K52" s="21"/>
      <c r="L52" s="21"/>
      <c r="M52" s="21"/>
      <c r="N52" s="21">
        <v>263.43</v>
      </c>
      <c r="O52" s="21"/>
      <c r="P52" s="21"/>
      <c r="Q52" s="21">
        <f t="shared" si="15"/>
        <v>210.744</v>
      </c>
      <c r="R52" s="21"/>
      <c r="S52" s="21"/>
      <c r="T52" s="21"/>
      <c r="U52" s="21">
        <f t="shared" si="16"/>
        <v>52.686</v>
      </c>
      <c r="V52" s="21">
        <f t="shared" si="17"/>
        <v>0</v>
      </c>
      <c r="W52" s="21"/>
      <c r="X52" s="21"/>
      <c r="Y52" s="21"/>
      <c r="Z52" s="20"/>
      <c r="AA52" s="20"/>
      <c r="AB52" s="35" t="s">
        <v>380</v>
      </c>
      <c r="AC52" s="21"/>
      <c r="AD52" s="20" t="s">
        <v>47</v>
      </c>
      <c r="AE52" s="20"/>
    </row>
    <row r="53" spans="1:31" s="1" customFormat="1" ht="63.75">
      <c r="A53" s="24" t="s">
        <v>382</v>
      </c>
      <c r="B53" s="35" t="s">
        <v>383</v>
      </c>
      <c r="C53" s="36" t="s">
        <v>315</v>
      </c>
      <c r="D53" s="24" t="s">
        <v>384</v>
      </c>
      <c r="E53" s="20"/>
      <c r="F53" s="24" t="s">
        <v>45</v>
      </c>
      <c r="G53" s="20" t="s">
        <v>132</v>
      </c>
      <c r="H53" s="21">
        <v>119.55</v>
      </c>
      <c r="I53" s="21">
        <f t="shared" si="14"/>
        <v>119.55</v>
      </c>
      <c r="J53" s="21"/>
      <c r="K53" s="21"/>
      <c r="L53" s="21"/>
      <c r="M53" s="21"/>
      <c r="N53" s="21">
        <v>119.55</v>
      </c>
      <c r="O53" s="21"/>
      <c r="P53" s="21"/>
      <c r="Q53" s="21">
        <f t="shared" si="15"/>
        <v>95.64</v>
      </c>
      <c r="R53" s="21"/>
      <c r="S53" s="21"/>
      <c r="T53" s="21"/>
      <c r="U53" s="21">
        <f t="shared" si="16"/>
        <v>23.91</v>
      </c>
      <c r="V53" s="21">
        <f t="shared" si="17"/>
        <v>0</v>
      </c>
      <c r="W53" s="21"/>
      <c r="X53" s="21"/>
      <c r="Y53" s="21"/>
      <c r="Z53" s="20"/>
      <c r="AA53" s="20"/>
      <c r="AB53" s="35" t="s">
        <v>383</v>
      </c>
      <c r="AC53" s="21"/>
      <c r="AD53" s="20" t="s">
        <v>47</v>
      </c>
      <c r="AE53" s="20"/>
    </row>
    <row r="54" spans="1:31" s="1" customFormat="1" ht="117" customHeight="1">
      <c r="A54" s="24" t="s">
        <v>385</v>
      </c>
      <c r="B54" s="35" t="s">
        <v>386</v>
      </c>
      <c r="C54" s="36" t="s">
        <v>315</v>
      </c>
      <c r="D54" s="24" t="s">
        <v>387</v>
      </c>
      <c r="E54" s="20"/>
      <c r="F54" s="24" t="s">
        <v>45</v>
      </c>
      <c r="G54" s="20" t="s">
        <v>132</v>
      </c>
      <c r="H54" s="21">
        <v>222.156</v>
      </c>
      <c r="I54" s="21">
        <f aca="true" t="shared" si="18" ref="I54:I85">J54+N54</f>
        <v>222.156</v>
      </c>
      <c r="J54" s="21"/>
      <c r="K54" s="21"/>
      <c r="L54" s="21"/>
      <c r="M54" s="21"/>
      <c r="N54" s="21">
        <v>222.156</v>
      </c>
      <c r="O54" s="21"/>
      <c r="P54" s="21"/>
      <c r="Q54" s="21">
        <f t="shared" si="15"/>
        <v>177.7248</v>
      </c>
      <c r="R54" s="21"/>
      <c r="S54" s="21"/>
      <c r="T54" s="21"/>
      <c r="U54" s="21">
        <f t="shared" si="16"/>
        <v>44.4312</v>
      </c>
      <c r="V54" s="21">
        <f t="shared" si="17"/>
        <v>0</v>
      </c>
      <c r="W54" s="21"/>
      <c r="X54" s="21"/>
      <c r="Y54" s="21"/>
      <c r="Z54" s="20"/>
      <c r="AA54" s="20"/>
      <c r="AB54" s="35" t="s">
        <v>386</v>
      </c>
      <c r="AC54" s="21"/>
      <c r="AD54" s="20" t="s">
        <v>47</v>
      </c>
      <c r="AE54" s="20"/>
    </row>
    <row r="55" spans="1:31" s="1" customFormat="1" ht="59" customHeight="1">
      <c r="A55" s="24" t="s">
        <v>388</v>
      </c>
      <c r="B55" s="35" t="s">
        <v>389</v>
      </c>
      <c r="C55" s="36" t="s">
        <v>315</v>
      </c>
      <c r="D55" s="24" t="s">
        <v>390</v>
      </c>
      <c r="E55" s="20"/>
      <c r="F55" s="24" t="s">
        <v>45</v>
      </c>
      <c r="G55" s="20" t="s">
        <v>132</v>
      </c>
      <c r="H55" s="21">
        <v>120.048</v>
      </c>
      <c r="I55" s="21">
        <f t="shared" si="18"/>
        <v>120.048</v>
      </c>
      <c r="J55" s="21"/>
      <c r="K55" s="21"/>
      <c r="L55" s="21"/>
      <c r="M55" s="21"/>
      <c r="N55" s="21">
        <v>120.048</v>
      </c>
      <c r="O55" s="21"/>
      <c r="P55" s="21"/>
      <c r="Q55" s="21">
        <f t="shared" si="15"/>
        <v>96.0384</v>
      </c>
      <c r="R55" s="21"/>
      <c r="S55" s="21"/>
      <c r="T55" s="21"/>
      <c r="U55" s="21">
        <f t="shared" si="16"/>
        <v>24.0096</v>
      </c>
      <c r="V55" s="21">
        <f t="shared" si="17"/>
        <v>0</v>
      </c>
      <c r="W55" s="21"/>
      <c r="X55" s="21"/>
      <c r="Y55" s="21"/>
      <c r="Z55" s="20"/>
      <c r="AA55" s="20"/>
      <c r="AB55" s="35" t="s">
        <v>389</v>
      </c>
      <c r="AC55" s="21"/>
      <c r="AD55" s="20" t="s">
        <v>47</v>
      </c>
      <c r="AE55" s="20"/>
    </row>
    <row r="56" spans="1:31" s="1" customFormat="1" ht="68" customHeight="1">
      <c r="A56" s="24" t="s">
        <v>391</v>
      </c>
      <c r="B56" s="35" t="s">
        <v>392</v>
      </c>
      <c r="C56" s="36" t="s">
        <v>315</v>
      </c>
      <c r="D56" s="24" t="s">
        <v>393</v>
      </c>
      <c r="E56" s="20"/>
      <c r="F56" s="24" t="s">
        <v>45</v>
      </c>
      <c r="G56" s="20" t="s">
        <v>132</v>
      </c>
      <c r="H56" s="21">
        <v>124.656</v>
      </c>
      <c r="I56" s="21">
        <f t="shared" si="18"/>
        <v>124.656</v>
      </c>
      <c r="J56" s="21"/>
      <c r="K56" s="21"/>
      <c r="L56" s="21"/>
      <c r="M56" s="21"/>
      <c r="N56" s="21">
        <v>124.656</v>
      </c>
      <c r="O56" s="21"/>
      <c r="P56" s="21"/>
      <c r="Q56" s="21">
        <f t="shared" si="15"/>
        <v>99.7248</v>
      </c>
      <c r="R56" s="21"/>
      <c r="S56" s="21"/>
      <c r="T56" s="21"/>
      <c r="U56" s="21">
        <f t="shared" si="16"/>
        <v>24.9312</v>
      </c>
      <c r="V56" s="21">
        <f t="shared" si="17"/>
        <v>0</v>
      </c>
      <c r="W56" s="21"/>
      <c r="X56" s="21"/>
      <c r="Y56" s="21"/>
      <c r="Z56" s="20"/>
      <c r="AA56" s="20"/>
      <c r="AB56" s="35" t="s">
        <v>392</v>
      </c>
      <c r="AC56" s="21"/>
      <c r="AD56" s="20" t="s">
        <v>47</v>
      </c>
      <c r="AE56" s="20"/>
    </row>
    <row r="57" spans="1:31" s="1" customFormat="1" ht="100" customHeight="1">
      <c r="A57" s="24" t="s">
        <v>394</v>
      </c>
      <c r="B57" s="35" t="s">
        <v>395</v>
      </c>
      <c r="C57" s="36" t="s">
        <v>315</v>
      </c>
      <c r="D57" s="24" t="s">
        <v>396</v>
      </c>
      <c r="E57" s="20"/>
      <c r="F57" s="24" t="s">
        <v>45</v>
      </c>
      <c r="G57" s="20" t="s">
        <v>132</v>
      </c>
      <c r="H57" s="21">
        <v>132.69</v>
      </c>
      <c r="I57" s="21">
        <f t="shared" si="18"/>
        <v>132.69</v>
      </c>
      <c r="J57" s="21"/>
      <c r="K57" s="21"/>
      <c r="L57" s="21"/>
      <c r="M57" s="21"/>
      <c r="N57" s="21">
        <v>132.69</v>
      </c>
      <c r="O57" s="21"/>
      <c r="P57" s="21"/>
      <c r="Q57" s="21">
        <f t="shared" si="15"/>
        <v>106.152</v>
      </c>
      <c r="R57" s="21"/>
      <c r="S57" s="21"/>
      <c r="T57" s="21"/>
      <c r="U57" s="21">
        <f t="shared" si="16"/>
        <v>26.538</v>
      </c>
      <c r="V57" s="21">
        <f t="shared" si="17"/>
        <v>0</v>
      </c>
      <c r="W57" s="21"/>
      <c r="X57" s="21"/>
      <c r="Y57" s="21"/>
      <c r="Z57" s="20"/>
      <c r="AA57" s="20"/>
      <c r="AB57" s="35" t="s">
        <v>395</v>
      </c>
      <c r="AC57" s="21"/>
      <c r="AD57" s="20" t="s">
        <v>47</v>
      </c>
      <c r="AE57" s="20"/>
    </row>
    <row r="58" spans="1:31" s="1" customFormat="1" ht="102" customHeight="1">
      <c r="A58" s="24" t="s">
        <v>397</v>
      </c>
      <c r="B58" s="35" t="s">
        <v>398</v>
      </c>
      <c r="C58" s="36" t="s">
        <v>315</v>
      </c>
      <c r="D58" s="24" t="s">
        <v>399</v>
      </c>
      <c r="E58" s="20"/>
      <c r="F58" s="24" t="s">
        <v>45</v>
      </c>
      <c r="G58" s="20" t="s">
        <v>132</v>
      </c>
      <c r="H58" s="21">
        <v>191.04</v>
      </c>
      <c r="I58" s="21">
        <f t="shared" si="18"/>
        <v>191.04</v>
      </c>
      <c r="J58" s="21"/>
      <c r="K58" s="21"/>
      <c r="L58" s="21"/>
      <c r="M58" s="21"/>
      <c r="N58" s="21">
        <v>191.04</v>
      </c>
      <c r="O58" s="21"/>
      <c r="P58" s="21"/>
      <c r="Q58" s="21">
        <f t="shared" si="15"/>
        <v>152.832</v>
      </c>
      <c r="R58" s="21"/>
      <c r="S58" s="21"/>
      <c r="T58" s="21"/>
      <c r="U58" s="21">
        <f t="shared" si="16"/>
        <v>38.208</v>
      </c>
      <c r="V58" s="21">
        <f t="shared" si="17"/>
        <v>0</v>
      </c>
      <c r="W58" s="21"/>
      <c r="X58" s="21"/>
      <c r="Y58" s="21"/>
      <c r="Z58" s="20"/>
      <c r="AA58" s="20"/>
      <c r="AB58" s="35" t="s">
        <v>398</v>
      </c>
      <c r="AC58" s="21"/>
      <c r="AD58" s="20" t="s">
        <v>47</v>
      </c>
      <c r="AE58" s="20"/>
    </row>
    <row r="59" spans="1:31" s="1" customFormat="1" ht="69" customHeight="1">
      <c r="A59" s="24" t="s">
        <v>400</v>
      </c>
      <c r="B59" s="35" t="s">
        <v>401</v>
      </c>
      <c r="C59" s="36" t="s">
        <v>315</v>
      </c>
      <c r="D59" s="24" t="s">
        <v>402</v>
      </c>
      <c r="E59" s="20"/>
      <c r="F59" s="24" t="s">
        <v>45</v>
      </c>
      <c r="G59" s="20" t="s">
        <v>132</v>
      </c>
      <c r="H59" s="21">
        <v>67.368</v>
      </c>
      <c r="I59" s="21">
        <f t="shared" si="18"/>
        <v>67.368</v>
      </c>
      <c r="J59" s="21"/>
      <c r="K59" s="21"/>
      <c r="L59" s="21"/>
      <c r="M59" s="21"/>
      <c r="N59" s="21">
        <v>67.368</v>
      </c>
      <c r="O59" s="21"/>
      <c r="P59" s="21"/>
      <c r="Q59" s="21">
        <f t="shared" si="15"/>
        <v>53.8944</v>
      </c>
      <c r="R59" s="21"/>
      <c r="S59" s="21"/>
      <c r="T59" s="21"/>
      <c r="U59" s="21">
        <f t="shared" si="16"/>
        <v>13.4736</v>
      </c>
      <c r="V59" s="21">
        <f t="shared" si="17"/>
        <v>0</v>
      </c>
      <c r="W59" s="21"/>
      <c r="X59" s="21"/>
      <c r="Y59" s="21"/>
      <c r="Z59" s="20"/>
      <c r="AA59" s="20"/>
      <c r="AB59" s="35" t="s">
        <v>401</v>
      </c>
      <c r="AC59" s="21"/>
      <c r="AD59" s="20" t="s">
        <v>47</v>
      </c>
      <c r="AE59" s="20"/>
    </row>
    <row r="60" spans="1:31" s="1" customFormat="1" ht="72" customHeight="1">
      <c r="A60" s="24" t="s">
        <v>403</v>
      </c>
      <c r="B60" s="35" t="s">
        <v>404</v>
      </c>
      <c r="C60" s="36" t="s">
        <v>315</v>
      </c>
      <c r="D60" s="24" t="s">
        <v>405</v>
      </c>
      <c r="E60" s="20"/>
      <c r="F60" s="24" t="s">
        <v>45</v>
      </c>
      <c r="G60" s="20" t="s">
        <v>132</v>
      </c>
      <c r="H60" s="21">
        <v>395.16</v>
      </c>
      <c r="I60" s="21">
        <f t="shared" si="18"/>
        <v>395.16</v>
      </c>
      <c r="J60" s="21"/>
      <c r="K60" s="21"/>
      <c r="L60" s="21"/>
      <c r="M60" s="21"/>
      <c r="N60" s="21">
        <v>395.16</v>
      </c>
      <c r="O60" s="21"/>
      <c r="P60" s="21"/>
      <c r="Q60" s="21">
        <f t="shared" si="15"/>
        <v>316.128</v>
      </c>
      <c r="R60" s="21"/>
      <c r="S60" s="21"/>
      <c r="T60" s="21"/>
      <c r="U60" s="21">
        <f t="shared" si="16"/>
        <v>79.032</v>
      </c>
      <c r="V60" s="21">
        <f t="shared" si="17"/>
        <v>0</v>
      </c>
      <c r="W60" s="21"/>
      <c r="X60" s="21"/>
      <c r="Y60" s="21"/>
      <c r="Z60" s="20"/>
      <c r="AA60" s="20"/>
      <c r="AB60" s="35" t="s">
        <v>404</v>
      </c>
      <c r="AC60" s="21"/>
      <c r="AD60" s="20" t="s">
        <v>47</v>
      </c>
      <c r="AE60" s="20"/>
    </row>
    <row r="61" spans="1:31" s="1" customFormat="1" ht="52" customHeight="1">
      <c r="A61" s="24" t="s">
        <v>406</v>
      </c>
      <c r="B61" s="35" t="s">
        <v>407</v>
      </c>
      <c r="C61" s="36" t="s">
        <v>315</v>
      </c>
      <c r="D61" s="24" t="s">
        <v>408</v>
      </c>
      <c r="E61" s="20"/>
      <c r="F61" s="24" t="s">
        <v>45</v>
      </c>
      <c r="G61" s="20" t="s">
        <v>132</v>
      </c>
      <c r="H61" s="21">
        <v>127.2</v>
      </c>
      <c r="I61" s="21">
        <f t="shared" si="18"/>
        <v>127.2</v>
      </c>
      <c r="J61" s="21"/>
      <c r="K61" s="21"/>
      <c r="L61" s="21"/>
      <c r="M61" s="21"/>
      <c r="N61" s="21">
        <v>127.2</v>
      </c>
      <c r="O61" s="21"/>
      <c r="P61" s="21"/>
      <c r="Q61" s="21">
        <f t="shared" si="15"/>
        <v>101.76</v>
      </c>
      <c r="R61" s="21"/>
      <c r="S61" s="21"/>
      <c r="T61" s="21"/>
      <c r="U61" s="21">
        <f t="shared" si="16"/>
        <v>25.44</v>
      </c>
      <c r="V61" s="21">
        <f t="shared" si="17"/>
        <v>0</v>
      </c>
      <c r="W61" s="21"/>
      <c r="X61" s="21"/>
      <c r="Y61" s="21"/>
      <c r="Z61" s="20"/>
      <c r="AA61" s="20"/>
      <c r="AB61" s="35" t="s">
        <v>407</v>
      </c>
      <c r="AC61" s="21"/>
      <c r="AD61" s="20" t="s">
        <v>47</v>
      </c>
      <c r="AE61" s="20"/>
    </row>
    <row r="62" spans="1:31" s="1" customFormat="1" ht="68" customHeight="1">
      <c r="A62" s="24" t="s">
        <v>409</v>
      </c>
      <c r="B62" s="35" t="s">
        <v>410</v>
      </c>
      <c r="C62" s="36" t="s">
        <v>315</v>
      </c>
      <c r="D62" s="24" t="s">
        <v>411</v>
      </c>
      <c r="E62" s="20"/>
      <c r="F62" s="24" t="s">
        <v>45</v>
      </c>
      <c r="G62" s="20" t="s">
        <v>132</v>
      </c>
      <c r="H62" s="21">
        <v>222.6</v>
      </c>
      <c r="I62" s="21">
        <f t="shared" si="18"/>
        <v>222.6</v>
      </c>
      <c r="J62" s="21"/>
      <c r="K62" s="21"/>
      <c r="L62" s="21"/>
      <c r="M62" s="21"/>
      <c r="N62" s="21">
        <v>222.6</v>
      </c>
      <c r="O62" s="21"/>
      <c r="P62" s="21"/>
      <c r="Q62" s="21">
        <f t="shared" si="15"/>
        <v>178.08</v>
      </c>
      <c r="R62" s="21"/>
      <c r="S62" s="21"/>
      <c r="T62" s="21"/>
      <c r="U62" s="21">
        <f t="shared" si="16"/>
        <v>44.52</v>
      </c>
      <c r="V62" s="21">
        <f t="shared" si="17"/>
        <v>0</v>
      </c>
      <c r="W62" s="21"/>
      <c r="X62" s="21"/>
      <c r="Y62" s="21"/>
      <c r="Z62" s="20"/>
      <c r="AA62" s="20"/>
      <c r="AB62" s="35" t="s">
        <v>410</v>
      </c>
      <c r="AC62" s="21"/>
      <c r="AD62" s="20" t="s">
        <v>47</v>
      </c>
      <c r="AE62" s="20"/>
    </row>
    <row r="63" spans="1:31" s="1" customFormat="1" ht="82" customHeight="1">
      <c r="A63" s="24" t="s">
        <v>412</v>
      </c>
      <c r="B63" s="35" t="s">
        <v>413</v>
      </c>
      <c r="C63" s="36" t="s">
        <v>315</v>
      </c>
      <c r="D63" s="24" t="s">
        <v>414</v>
      </c>
      <c r="E63" s="20"/>
      <c r="F63" s="24" t="s">
        <v>45</v>
      </c>
      <c r="G63" s="20" t="s">
        <v>132</v>
      </c>
      <c r="H63" s="21">
        <v>519.234</v>
      </c>
      <c r="I63" s="21">
        <f t="shared" si="18"/>
        <v>519.234</v>
      </c>
      <c r="J63" s="21"/>
      <c r="K63" s="21"/>
      <c r="L63" s="21"/>
      <c r="M63" s="21"/>
      <c r="N63" s="21">
        <v>519.234</v>
      </c>
      <c r="O63" s="21"/>
      <c r="P63" s="21"/>
      <c r="Q63" s="21">
        <f t="shared" si="15"/>
        <v>415.3872</v>
      </c>
      <c r="R63" s="21"/>
      <c r="S63" s="21"/>
      <c r="T63" s="21"/>
      <c r="U63" s="21">
        <f t="shared" si="16"/>
        <v>103.8468</v>
      </c>
      <c r="V63" s="21">
        <f t="shared" si="17"/>
        <v>0</v>
      </c>
      <c r="W63" s="21"/>
      <c r="X63" s="21"/>
      <c r="Y63" s="21"/>
      <c r="Z63" s="20"/>
      <c r="AA63" s="20"/>
      <c r="AB63" s="35" t="s">
        <v>413</v>
      </c>
      <c r="AC63" s="21"/>
      <c r="AD63" s="20" t="s">
        <v>47</v>
      </c>
      <c r="AE63" s="20"/>
    </row>
    <row r="64" spans="1:31" s="1" customFormat="1" ht="94" customHeight="1">
      <c r="A64" s="24" t="s">
        <v>415</v>
      </c>
      <c r="B64" s="35" t="s">
        <v>416</v>
      </c>
      <c r="C64" s="36" t="s">
        <v>315</v>
      </c>
      <c r="D64" s="24" t="s">
        <v>417</v>
      </c>
      <c r="E64" s="20"/>
      <c r="F64" s="24" t="s">
        <v>45</v>
      </c>
      <c r="G64" s="20" t="s">
        <v>132</v>
      </c>
      <c r="H64" s="21">
        <v>369.762</v>
      </c>
      <c r="I64" s="21">
        <f t="shared" si="18"/>
        <v>369.762</v>
      </c>
      <c r="J64" s="21"/>
      <c r="K64" s="21"/>
      <c r="L64" s="21"/>
      <c r="M64" s="21"/>
      <c r="N64" s="21">
        <v>369.762</v>
      </c>
      <c r="O64" s="21"/>
      <c r="P64" s="21"/>
      <c r="Q64" s="21">
        <f t="shared" si="15"/>
        <v>295.8096</v>
      </c>
      <c r="R64" s="21"/>
      <c r="S64" s="21"/>
      <c r="T64" s="21"/>
      <c r="U64" s="21">
        <f t="shared" si="16"/>
        <v>73.9524</v>
      </c>
      <c r="V64" s="21">
        <f t="shared" si="17"/>
        <v>0</v>
      </c>
      <c r="W64" s="21"/>
      <c r="X64" s="21"/>
      <c r="Y64" s="21"/>
      <c r="Z64" s="20"/>
      <c r="AA64" s="20"/>
      <c r="AB64" s="35" t="s">
        <v>416</v>
      </c>
      <c r="AC64" s="21"/>
      <c r="AD64" s="20" t="s">
        <v>47</v>
      </c>
      <c r="AE64" s="20"/>
    </row>
    <row r="65" spans="1:31" s="1" customFormat="1" ht="40" customHeight="1">
      <c r="A65" s="24" t="s">
        <v>418</v>
      </c>
      <c r="B65" s="35" t="s">
        <v>419</v>
      </c>
      <c r="C65" s="36" t="s">
        <v>315</v>
      </c>
      <c r="D65" s="24" t="s">
        <v>420</v>
      </c>
      <c r="E65" s="20"/>
      <c r="F65" s="24" t="s">
        <v>45</v>
      </c>
      <c r="G65" s="20" t="s">
        <v>132</v>
      </c>
      <c r="H65" s="21">
        <v>148.5</v>
      </c>
      <c r="I65" s="21">
        <f t="shared" si="18"/>
        <v>148.5</v>
      </c>
      <c r="J65" s="21"/>
      <c r="K65" s="21"/>
      <c r="L65" s="21"/>
      <c r="M65" s="21"/>
      <c r="N65" s="21">
        <v>148.5</v>
      </c>
      <c r="O65" s="21"/>
      <c r="P65" s="21"/>
      <c r="Q65" s="21">
        <f t="shared" si="15"/>
        <v>118.8</v>
      </c>
      <c r="R65" s="21"/>
      <c r="S65" s="21"/>
      <c r="T65" s="21"/>
      <c r="U65" s="21">
        <f t="shared" si="16"/>
        <v>29.7</v>
      </c>
      <c r="V65" s="21">
        <f t="shared" si="17"/>
        <v>0</v>
      </c>
      <c r="W65" s="21"/>
      <c r="X65" s="21"/>
      <c r="Y65" s="21"/>
      <c r="Z65" s="20"/>
      <c r="AA65" s="20"/>
      <c r="AB65" s="35" t="s">
        <v>419</v>
      </c>
      <c r="AC65" s="21"/>
      <c r="AD65" s="20" t="s">
        <v>47</v>
      </c>
      <c r="AE65" s="20"/>
    </row>
    <row r="66" spans="1:31" s="1" customFormat="1" ht="56" customHeight="1">
      <c r="A66" s="24" t="s">
        <v>421</v>
      </c>
      <c r="B66" s="35" t="s">
        <v>422</v>
      </c>
      <c r="C66" s="36" t="s">
        <v>315</v>
      </c>
      <c r="D66" s="24" t="s">
        <v>423</v>
      </c>
      <c r="E66" s="20"/>
      <c r="F66" s="24" t="s">
        <v>45</v>
      </c>
      <c r="G66" s="20" t="s">
        <v>132</v>
      </c>
      <c r="H66" s="21">
        <v>278.4</v>
      </c>
      <c r="I66" s="21">
        <f t="shared" si="18"/>
        <v>278.4</v>
      </c>
      <c r="J66" s="21"/>
      <c r="K66" s="21"/>
      <c r="L66" s="21"/>
      <c r="M66" s="21"/>
      <c r="N66" s="21">
        <v>278.4</v>
      </c>
      <c r="O66" s="21"/>
      <c r="P66" s="21"/>
      <c r="Q66" s="21">
        <f t="shared" si="15"/>
        <v>222.72</v>
      </c>
      <c r="R66" s="21"/>
      <c r="S66" s="21"/>
      <c r="T66" s="21"/>
      <c r="U66" s="21">
        <f t="shared" si="16"/>
        <v>55.68</v>
      </c>
      <c r="V66" s="21">
        <f t="shared" si="17"/>
        <v>0</v>
      </c>
      <c r="W66" s="21"/>
      <c r="X66" s="21"/>
      <c r="Y66" s="21"/>
      <c r="Z66" s="20"/>
      <c r="AA66" s="20"/>
      <c r="AB66" s="35" t="s">
        <v>422</v>
      </c>
      <c r="AC66" s="21"/>
      <c r="AD66" s="20" t="s">
        <v>47</v>
      </c>
      <c r="AE66" s="20"/>
    </row>
    <row r="67" spans="1:31" s="1" customFormat="1" ht="45" customHeight="1">
      <c r="A67" s="24" t="s">
        <v>424</v>
      </c>
      <c r="B67" s="35" t="s">
        <v>425</v>
      </c>
      <c r="C67" s="36" t="s">
        <v>315</v>
      </c>
      <c r="D67" s="24" t="s">
        <v>426</v>
      </c>
      <c r="E67" s="20"/>
      <c r="F67" s="24" t="s">
        <v>45</v>
      </c>
      <c r="G67" s="20" t="s">
        <v>132</v>
      </c>
      <c r="H67" s="21">
        <v>279.4</v>
      </c>
      <c r="I67" s="21">
        <f t="shared" si="18"/>
        <v>279.4</v>
      </c>
      <c r="J67" s="21"/>
      <c r="K67" s="21"/>
      <c r="L67" s="21"/>
      <c r="M67" s="21"/>
      <c r="N67" s="21">
        <v>279.4</v>
      </c>
      <c r="O67" s="21"/>
      <c r="P67" s="21"/>
      <c r="Q67" s="21">
        <f t="shared" si="15"/>
        <v>223.52</v>
      </c>
      <c r="R67" s="21"/>
      <c r="S67" s="21"/>
      <c r="T67" s="21"/>
      <c r="U67" s="21">
        <f t="shared" si="16"/>
        <v>55.88</v>
      </c>
      <c r="V67" s="21">
        <f t="shared" si="17"/>
        <v>0</v>
      </c>
      <c r="W67" s="21"/>
      <c r="X67" s="21"/>
      <c r="Y67" s="21"/>
      <c r="Z67" s="20"/>
      <c r="AA67" s="20"/>
      <c r="AB67" s="35" t="s">
        <v>425</v>
      </c>
      <c r="AC67" s="21"/>
      <c r="AD67" s="20" t="s">
        <v>47</v>
      </c>
      <c r="AE67" s="20"/>
    </row>
    <row r="68" spans="1:31" s="1" customFormat="1" ht="56" customHeight="1">
      <c r="A68" s="24" t="s">
        <v>427</v>
      </c>
      <c r="B68" s="35" t="s">
        <v>428</v>
      </c>
      <c r="C68" s="36" t="s">
        <v>315</v>
      </c>
      <c r="D68" s="24" t="s">
        <v>429</v>
      </c>
      <c r="E68" s="20"/>
      <c r="F68" s="24" t="s">
        <v>45</v>
      </c>
      <c r="G68" s="20" t="s">
        <v>132</v>
      </c>
      <c r="H68" s="21">
        <v>280.4</v>
      </c>
      <c r="I68" s="21">
        <f t="shared" si="18"/>
        <v>280.4</v>
      </c>
      <c r="J68" s="21"/>
      <c r="K68" s="21"/>
      <c r="L68" s="21"/>
      <c r="M68" s="21"/>
      <c r="N68" s="21">
        <v>280.4</v>
      </c>
      <c r="O68" s="21"/>
      <c r="P68" s="21"/>
      <c r="Q68" s="21">
        <f t="shared" si="15"/>
        <v>224.32</v>
      </c>
      <c r="R68" s="21"/>
      <c r="S68" s="21"/>
      <c r="T68" s="21"/>
      <c r="U68" s="21">
        <f t="shared" si="16"/>
        <v>56.08</v>
      </c>
      <c r="V68" s="21">
        <f t="shared" si="17"/>
        <v>0</v>
      </c>
      <c r="W68" s="21"/>
      <c r="X68" s="21"/>
      <c r="Y68" s="21"/>
      <c r="Z68" s="20"/>
      <c r="AA68" s="20"/>
      <c r="AB68" s="35" t="s">
        <v>428</v>
      </c>
      <c r="AC68" s="21"/>
      <c r="AD68" s="20" t="s">
        <v>47</v>
      </c>
      <c r="AE68" s="20"/>
    </row>
    <row r="69" spans="1:31" s="1" customFormat="1" ht="67" customHeight="1">
      <c r="A69" s="24" t="s">
        <v>430</v>
      </c>
      <c r="B69" s="35" t="s">
        <v>431</v>
      </c>
      <c r="C69" s="36" t="s">
        <v>315</v>
      </c>
      <c r="D69" s="24" t="s">
        <v>432</v>
      </c>
      <c r="E69" s="20"/>
      <c r="F69" s="24" t="s">
        <v>45</v>
      </c>
      <c r="G69" s="20" t="s">
        <v>132</v>
      </c>
      <c r="H69" s="21">
        <v>281.4</v>
      </c>
      <c r="I69" s="21">
        <f t="shared" si="18"/>
        <v>281.4</v>
      </c>
      <c r="J69" s="21"/>
      <c r="K69" s="21"/>
      <c r="L69" s="21"/>
      <c r="M69" s="21"/>
      <c r="N69" s="21">
        <v>281.4</v>
      </c>
      <c r="O69" s="21"/>
      <c r="P69" s="21"/>
      <c r="Q69" s="21">
        <f t="shared" si="15"/>
        <v>225.12</v>
      </c>
      <c r="R69" s="21"/>
      <c r="S69" s="21"/>
      <c r="T69" s="21"/>
      <c r="U69" s="21">
        <f t="shared" si="16"/>
        <v>56.28</v>
      </c>
      <c r="V69" s="21">
        <f t="shared" si="17"/>
        <v>0</v>
      </c>
      <c r="W69" s="21"/>
      <c r="X69" s="21"/>
      <c r="Y69" s="21"/>
      <c r="Z69" s="20"/>
      <c r="AA69" s="20"/>
      <c r="AB69" s="35" t="s">
        <v>431</v>
      </c>
      <c r="AC69" s="21"/>
      <c r="AD69" s="20" t="s">
        <v>47</v>
      </c>
      <c r="AE69" s="20"/>
    </row>
    <row r="70" spans="1:31" s="1" customFormat="1" ht="47" customHeight="1">
      <c r="A70" s="24" t="s">
        <v>433</v>
      </c>
      <c r="B70" s="35" t="s">
        <v>434</v>
      </c>
      <c r="C70" s="36" t="s">
        <v>315</v>
      </c>
      <c r="D70" s="24" t="s">
        <v>435</v>
      </c>
      <c r="E70" s="20"/>
      <c r="F70" s="24" t="s">
        <v>45</v>
      </c>
      <c r="G70" s="20" t="s">
        <v>132</v>
      </c>
      <c r="H70" s="21">
        <v>282.4</v>
      </c>
      <c r="I70" s="21">
        <f t="shared" si="18"/>
        <v>282.4</v>
      </c>
      <c r="J70" s="21"/>
      <c r="K70" s="21"/>
      <c r="L70" s="21"/>
      <c r="M70" s="21"/>
      <c r="N70" s="21">
        <v>282.4</v>
      </c>
      <c r="O70" s="21"/>
      <c r="P70" s="21"/>
      <c r="Q70" s="21">
        <f t="shared" si="15"/>
        <v>225.92</v>
      </c>
      <c r="R70" s="21"/>
      <c r="S70" s="21"/>
      <c r="T70" s="21"/>
      <c r="U70" s="21">
        <f t="shared" si="16"/>
        <v>56.48</v>
      </c>
      <c r="V70" s="21">
        <f t="shared" si="17"/>
        <v>0</v>
      </c>
      <c r="W70" s="21"/>
      <c r="X70" s="21"/>
      <c r="Y70" s="21"/>
      <c r="Z70" s="20"/>
      <c r="AA70" s="20"/>
      <c r="AB70" s="35" t="s">
        <v>434</v>
      </c>
      <c r="AC70" s="21"/>
      <c r="AD70" s="20" t="s">
        <v>47</v>
      </c>
      <c r="AE70" s="20"/>
    </row>
    <row r="71" spans="1:31" s="1" customFormat="1" ht="64" customHeight="1">
      <c r="A71" s="24" t="s">
        <v>436</v>
      </c>
      <c r="B71" s="35" t="s">
        <v>437</v>
      </c>
      <c r="C71" s="36" t="s">
        <v>315</v>
      </c>
      <c r="D71" s="24" t="s">
        <v>438</v>
      </c>
      <c r="E71" s="20"/>
      <c r="F71" s="24" t="s">
        <v>45</v>
      </c>
      <c r="G71" s="20" t="s">
        <v>132</v>
      </c>
      <c r="H71" s="21">
        <v>11</v>
      </c>
      <c r="I71" s="21">
        <v>11</v>
      </c>
      <c r="J71" s="21"/>
      <c r="K71" s="21"/>
      <c r="L71" s="21"/>
      <c r="M71" s="21"/>
      <c r="N71" s="21">
        <v>11</v>
      </c>
      <c r="O71" s="21"/>
      <c r="P71" s="21"/>
      <c r="Q71" s="21">
        <f t="shared" si="15"/>
        <v>8.8</v>
      </c>
      <c r="R71" s="21"/>
      <c r="S71" s="21"/>
      <c r="T71" s="21"/>
      <c r="U71" s="21">
        <f t="shared" si="16"/>
        <v>2.2</v>
      </c>
      <c r="V71" s="21"/>
      <c r="W71" s="21"/>
      <c r="X71" s="21"/>
      <c r="Y71" s="21"/>
      <c r="Z71" s="20"/>
      <c r="AA71" s="20"/>
      <c r="AB71" s="35" t="s">
        <v>437</v>
      </c>
      <c r="AC71" s="21"/>
      <c r="AD71" s="20" t="s">
        <v>47</v>
      </c>
      <c r="AE71" s="20"/>
    </row>
    <row r="72" spans="1:31" s="1" customFormat="1" ht="47" customHeight="1">
      <c r="A72" s="24" t="s">
        <v>439</v>
      </c>
      <c r="B72" s="35" t="s">
        <v>440</v>
      </c>
      <c r="C72" s="36" t="s">
        <v>315</v>
      </c>
      <c r="D72" s="46" t="s">
        <v>441</v>
      </c>
      <c r="E72" s="20"/>
      <c r="F72" s="24" t="s">
        <v>45</v>
      </c>
      <c r="G72" s="20" t="s">
        <v>132</v>
      </c>
      <c r="H72" s="21">
        <v>19</v>
      </c>
      <c r="I72" s="21">
        <v>19</v>
      </c>
      <c r="J72" s="21"/>
      <c r="K72" s="21"/>
      <c r="L72" s="21"/>
      <c r="M72" s="21"/>
      <c r="N72" s="21">
        <v>19</v>
      </c>
      <c r="O72" s="21"/>
      <c r="P72" s="21"/>
      <c r="Q72" s="21">
        <f t="shared" si="15"/>
        <v>15.2</v>
      </c>
      <c r="R72" s="21"/>
      <c r="S72" s="21"/>
      <c r="T72" s="21"/>
      <c r="U72" s="21">
        <f t="shared" si="16"/>
        <v>3.8</v>
      </c>
      <c r="V72" s="21"/>
      <c r="W72" s="21"/>
      <c r="X72" s="21"/>
      <c r="Y72" s="21"/>
      <c r="Z72" s="20"/>
      <c r="AA72" s="20"/>
      <c r="AB72" s="35" t="s">
        <v>440</v>
      </c>
      <c r="AC72" s="21"/>
      <c r="AD72" s="20" t="s">
        <v>47</v>
      </c>
      <c r="AE72" s="20"/>
    </row>
    <row r="73" spans="1:31" s="1" customFormat="1" ht="94" customHeight="1">
      <c r="A73" s="24" t="s">
        <v>442</v>
      </c>
      <c r="B73" s="1" t="s">
        <v>443</v>
      </c>
      <c r="C73" s="36" t="s">
        <v>315</v>
      </c>
      <c r="D73" s="46" t="s">
        <v>444</v>
      </c>
      <c r="E73" s="20"/>
      <c r="F73" s="24" t="s">
        <v>45</v>
      </c>
      <c r="G73" s="20" t="s">
        <v>132</v>
      </c>
      <c r="H73" s="21">
        <v>179</v>
      </c>
      <c r="I73" s="21">
        <v>179</v>
      </c>
      <c r="J73" s="21"/>
      <c r="K73" s="21"/>
      <c r="L73" s="21"/>
      <c r="M73" s="21"/>
      <c r="N73" s="21">
        <v>179</v>
      </c>
      <c r="O73" s="21"/>
      <c r="P73" s="21"/>
      <c r="Q73" s="21">
        <f t="shared" si="15"/>
        <v>143.2</v>
      </c>
      <c r="R73" s="21"/>
      <c r="S73" s="21"/>
      <c r="T73" s="21"/>
      <c r="U73" s="21">
        <f t="shared" si="16"/>
        <v>35.8</v>
      </c>
      <c r="V73" s="21"/>
      <c r="W73" s="21"/>
      <c r="X73" s="21"/>
      <c r="Y73" s="21"/>
      <c r="Z73" s="20"/>
      <c r="AA73" s="20"/>
      <c r="AB73" s="3" t="s">
        <v>443</v>
      </c>
      <c r="AC73" s="21"/>
      <c r="AD73" s="20" t="s">
        <v>47</v>
      </c>
      <c r="AE73" s="20"/>
    </row>
    <row r="74" spans="1:31" s="1" customFormat="1" ht="58" customHeight="1">
      <c r="A74" s="24" t="s">
        <v>445</v>
      </c>
      <c r="B74" s="35" t="s">
        <v>446</v>
      </c>
      <c r="C74" s="36" t="s">
        <v>315</v>
      </c>
      <c r="D74" s="24" t="s">
        <v>447</v>
      </c>
      <c r="E74" s="20"/>
      <c r="F74" s="24" t="s">
        <v>45</v>
      </c>
      <c r="G74" s="20" t="s">
        <v>132</v>
      </c>
      <c r="H74" s="21">
        <v>119.988</v>
      </c>
      <c r="I74" s="21">
        <f>J74+N74</f>
        <v>119.988</v>
      </c>
      <c r="J74" s="21"/>
      <c r="K74" s="21"/>
      <c r="L74" s="21"/>
      <c r="M74" s="21"/>
      <c r="N74" s="21">
        <v>119.988</v>
      </c>
      <c r="O74" s="21"/>
      <c r="P74" s="21"/>
      <c r="Q74" s="21">
        <f t="shared" si="15"/>
        <v>95.9904</v>
      </c>
      <c r="R74" s="21"/>
      <c r="S74" s="21"/>
      <c r="T74" s="21"/>
      <c r="U74" s="21">
        <f t="shared" si="16"/>
        <v>23.9976</v>
      </c>
      <c r="V74" s="21">
        <f>X74+Y74</f>
        <v>0</v>
      </c>
      <c r="W74" s="21"/>
      <c r="X74" s="21"/>
      <c r="Y74" s="21"/>
      <c r="Z74" s="20"/>
      <c r="AA74" s="20"/>
      <c r="AB74" s="35" t="s">
        <v>446</v>
      </c>
      <c r="AC74" s="21"/>
      <c r="AD74" s="20" t="s">
        <v>47</v>
      </c>
      <c r="AE74" s="20"/>
    </row>
    <row r="75" spans="1:31" s="1" customFormat="1" ht="58" customHeight="1">
      <c r="A75" s="24"/>
      <c r="B75" s="35" t="s">
        <v>448</v>
      </c>
      <c r="C75" s="36" t="s">
        <v>315</v>
      </c>
      <c r="D75" s="24" t="s">
        <v>449</v>
      </c>
      <c r="E75" s="20"/>
      <c r="F75" s="24" t="s">
        <v>45</v>
      </c>
      <c r="G75" s="20" t="s">
        <v>132</v>
      </c>
      <c r="H75" s="21">
        <v>540</v>
      </c>
      <c r="I75" s="21">
        <v>540</v>
      </c>
      <c r="J75" s="21"/>
      <c r="K75" s="21"/>
      <c r="L75" s="21"/>
      <c r="M75" s="21"/>
      <c r="N75" s="21">
        <v>540</v>
      </c>
      <c r="O75" s="21"/>
      <c r="P75" s="21"/>
      <c r="Q75" s="21">
        <f t="shared" si="15"/>
        <v>432</v>
      </c>
      <c r="R75" s="21"/>
      <c r="S75" s="21"/>
      <c r="T75" s="21"/>
      <c r="U75" s="21">
        <f t="shared" si="16"/>
        <v>108</v>
      </c>
      <c r="V75" s="21">
        <f>X75+Y75</f>
        <v>0</v>
      </c>
      <c r="W75" s="21"/>
      <c r="X75" s="21"/>
      <c r="Y75" s="21"/>
      <c r="Z75" s="20"/>
      <c r="AA75" s="20"/>
      <c r="AB75" s="35" t="s">
        <v>448</v>
      </c>
      <c r="AC75" s="21"/>
      <c r="AD75" s="20" t="s">
        <v>47</v>
      </c>
      <c r="AE75" s="20"/>
    </row>
    <row r="76" spans="1:31" s="1" customFormat="1" ht="35" customHeight="1">
      <c r="A76" s="24" t="s">
        <v>450</v>
      </c>
      <c r="B76" s="35" t="s">
        <v>451</v>
      </c>
      <c r="C76" s="36" t="s">
        <v>315</v>
      </c>
      <c r="D76" s="24" t="s">
        <v>452</v>
      </c>
      <c r="E76" s="20"/>
      <c r="F76" s="24" t="s">
        <v>45</v>
      </c>
      <c r="G76" s="20" t="s">
        <v>132</v>
      </c>
      <c r="H76" s="21">
        <v>116.64</v>
      </c>
      <c r="I76" s="21">
        <f>J76+N76</f>
        <v>116.64</v>
      </c>
      <c r="J76" s="21"/>
      <c r="K76" s="21"/>
      <c r="L76" s="21"/>
      <c r="M76" s="21"/>
      <c r="N76" s="21">
        <v>116.64</v>
      </c>
      <c r="O76" s="21"/>
      <c r="P76" s="21"/>
      <c r="Q76" s="21">
        <f t="shared" si="15"/>
        <v>93.312</v>
      </c>
      <c r="R76" s="21"/>
      <c r="S76" s="21"/>
      <c r="T76" s="21"/>
      <c r="U76" s="21">
        <f t="shared" si="16"/>
        <v>23.328</v>
      </c>
      <c r="V76" s="21">
        <f>X76+Y76</f>
        <v>0</v>
      </c>
      <c r="W76" s="21"/>
      <c r="X76" s="21"/>
      <c r="Y76" s="21"/>
      <c r="Z76" s="20"/>
      <c r="AA76" s="20"/>
      <c r="AB76" s="35" t="s">
        <v>451</v>
      </c>
      <c r="AC76" s="21"/>
      <c r="AD76" s="20" t="s">
        <v>47</v>
      </c>
      <c r="AE76" s="20"/>
    </row>
    <row r="77" spans="1:31" s="1" customFormat="1" ht="64" customHeight="1">
      <c r="A77" s="24" t="s">
        <v>453</v>
      </c>
      <c r="B77" s="35" t="s">
        <v>454</v>
      </c>
      <c r="C77" s="36" t="s">
        <v>315</v>
      </c>
      <c r="D77" s="24" t="s">
        <v>455</v>
      </c>
      <c r="E77" s="20"/>
      <c r="F77" s="24" t="s">
        <v>45</v>
      </c>
      <c r="G77" s="20" t="s">
        <v>132</v>
      </c>
      <c r="H77" s="21">
        <v>119.874</v>
      </c>
      <c r="I77" s="21">
        <f>J77+N77</f>
        <v>119.874</v>
      </c>
      <c r="J77" s="21"/>
      <c r="K77" s="21"/>
      <c r="L77" s="21"/>
      <c r="M77" s="21"/>
      <c r="N77" s="21">
        <v>119.874</v>
      </c>
      <c r="O77" s="21"/>
      <c r="P77" s="21"/>
      <c r="Q77" s="21">
        <f t="shared" si="15"/>
        <v>95.8992</v>
      </c>
      <c r="R77" s="21"/>
      <c r="S77" s="21"/>
      <c r="T77" s="21"/>
      <c r="U77" s="21">
        <f t="shared" si="16"/>
        <v>23.9748</v>
      </c>
      <c r="V77" s="21">
        <f>X77+Y77</f>
        <v>0</v>
      </c>
      <c r="W77" s="21"/>
      <c r="X77" s="21"/>
      <c r="Y77" s="21"/>
      <c r="Z77" s="20"/>
      <c r="AA77" s="20"/>
      <c r="AB77" s="35" t="s">
        <v>454</v>
      </c>
      <c r="AC77" s="21"/>
      <c r="AD77" s="20" t="s">
        <v>47</v>
      </c>
      <c r="AE77" s="20"/>
    </row>
    <row r="78" spans="1:31" s="1" customFormat="1" ht="77" customHeight="1">
      <c r="A78" s="24" t="s">
        <v>456</v>
      </c>
      <c r="B78" s="35" t="s">
        <v>457</v>
      </c>
      <c r="C78" s="36" t="s">
        <v>315</v>
      </c>
      <c r="D78" s="24" t="s">
        <v>458</v>
      </c>
      <c r="E78" s="20"/>
      <c r="F78" s="24" t="s">
        <v>45</v>
      </c>
      <c r="G78" s="20" t="s">
        <v>132</v>
      </c>
      <c r="H78" s="21">
        <v>97.362</v>
      </c>
      <c r="I78" s="21">
        <f>J78+N78</f>
        <v>97.362</v>
      </c>
      <c r="J78" s="21"/>
      <c r="K78" s="21"/>
      <c r="L78" s="21"/>
      <c r="M78" s="21"/>
      <c r="N78" s="21">
        <v>97.362</v>
      </c>
      <c r="O78" s="21"/>
      <c r="P78" s="21"/>
      <c r="Q78" s="21">
        <f t="shared" si="15"/>
        <v>77.8896</v>
      </c>
      <c r="R78" s="21"/>
      <c r="S78" s="21"/>
      <c r="T78" s="21"/>
      <c r="U78" s="21">
        <f t="shared" si="16"/>
        <v>19.4724</v>
      </c>
      <c r="V78" s="21">
        <f>X78+Y78</f>
        <v>0</v>
      </c>
      <c r="W78" s="21"/>
      <c r="X78" s="21"/>
      <c r="Y78" s="21"/>
      <c r="Z78" s="20"/>
      <c r="AA78" s="20"/>
      <c r="AB78" s="35" t="s">
        <v>457</v>
      </c>
      <c r="AC78" s="21"/>
      <c r="AD78" s="20" t="s">
        <v>47</v>
      </c>
      <c r="AE78" s="20"/>
    </row>
    <row r="79" spans="1:31" s="1" customFormat="1" ht="57" customHeight="1">
      <c r="A79" s="24" t="s">
        <v>459</v>
      </c>
      <c r="B79" s="35" t="s">
        <v>460</v>
      </c>
      <c r="C79" s="36" t="s">
        <v>315</v>
      </c>
      <c r="D79" s="24" t="s">
        <v>461</v>
      </c>
      <c r="E79" s="20"/>
      <c r="F79" s="24" t="s">
        <v>45</v>
      </c>
      <c r="G79" s="20" t="s">
        <v>132</v>
      </c>
      <c r="H79" s="21">
        <v>1243</v>
      </c>
      <c r="I79" s="21">
        <v>1243</v>
      </c>
      <c r="J79" s="21"/>
      <c r="K79" s="21"/>
      <c r="L79" s="21"/>
      <c r="M79" s="21"/>
      <c r="N79" s="21">
        <v>1243</v>
      </c>
      <c r="O79" s="21"/>
      <c r="P79" s="21"/>
      <c r="Q79" s="21">
        <f t="shared" si="15"/>
        <v>994.4</v>
      </c>
      <c r="R79" s="21"/>
      <c r="S79" s="21"/>
      <c r="T79" s="21"/>
      <c r="U79" s="21">
        <f t="shared" si="16"/>
        <v>248.6</v>
      </c>
      <c r="V79" s="21">
        <f aca="true" t="shared" si="19" ref="V79:V84">X79+Y79</f>
        <v>0</v>
      </c>
      <c r="W79" s="21"/>
      <c r="X79" s="21"/>
      <c r="Y79" s="21"/>
      <c r="Z79" s="20"/>
      <c r="AA79" s="20"/>
      <c r="AB79" s="35" t="s">
        <v>460</v>
      </c>
      <c r="AC79" s="21"/>
      <c r="AD79" s="20" t="s">
        <v>47</v>
      </c>
      <c r="AE79" s="20"/>
    </row>
    <row r="80" spans="1:31" s="1" customFormat="1" ht="66" customHeight="1">
      <c r="A80" s="24" t="s">
        <v>462</v>
      </c>
      <c r="B80" s="35" t="s">
        <v>463</v>
      </c>
      <c r="C80" s="36" t="s">
        <v>315</v>
      </c>
      <c r="D80" s="24" t="s">
        <v>464</v>
      </c>
      <c r="E80" s="20"/>
      <c r="F80" s="24" t="s">
        <v>45</v>
      </c>
      <c r="G80" s="20" t="s">
        <v>132</v>
      </c>
      <c r="H80" s="21">
        <v>127.164</v>
      </c>
      <c r="I80" s="21">
        <f aca="true" t="shared" si="20" ref="I80:I84">J80+N80</f>
        <v>127.164</v>
      </c>
      <c r="J80" s="21"/>
      <c r="K80" s="21"/>
      <c r="L80" s="21"/>
      <c r="M80" s="21"/>
      <c r="N80" s="21">
        <v>127.164</v>
      </c>
      <c r="O80" s="21"/>
      <c r="P80" s="21"/>
      <c r="Q80" s="21">
        <f t="shared" si="15"/>
        <v>101.7312</v>
      </c>
      <c r="R80" s="21"/>
      <c r="S80" s="21"/>
      <c r="T80" s="21"/>
      <c r="U80" s="21">
        <f t="shared" si="16"/>
        <v>25.4328</v>
      </c>
      <c r="V80" s="21">
        <f t="shared" si="19"/>
        <v>0</v>
      </c>
      <c r="W80" s="21"/>
      <c r="X80" s="21"/>
      <c r="Y80" s="21"/>
      <c r="Z80" s="20"/>
      <c r="AA80" s="20"/>
      <c r="AB80" s="35" t="s">
        <v>463</v>
      </c>
      <c r="AC80" s="21"/>
      <c r="AD80" s="20" t="s">
        <v>47</v>
      </c>
      <c r="AE80" s="20"/>
    </row>
    <row r="81" spans="1:31" s="1" customFormat="1" ht="66" customHeight="1">
      <c r="A81" s="24" t="s">
        <v>465</v>
      </c>
      <c r="B81" s="35" t="s">
        <v>466</v>
      </c>
      <c r="C81" s="36" t="s">
        <v>315</v>
      </c>
      <c r="D81" s="24" t="s">
        <v>467</v>
      </c>
      <c r="E81" s="20"/>
      <c r="F81" s="24" t="s">
        <v>45</v>
      </c>
      <c r="G81" s="20" t="s">
        <v>132</v>
      </c>
      <c r="H81" s="21">
        <v>118.1436</v>
      </c>
      <c r="I81" s="21">
        <f t="shared" si="20"/>
        <v>118.1436</v>
      </c>
      <c r="J81" s="21"/>
      <c r="K81" s="21"/>
      <c r="L81" s="21"/>
      <c r="M81" s="21"/>
      <c r="N81" s="21">
        <v>118.1436</v>
      </c>
      <c r="O81" s="21"/>
      <c r="P81" s="21"/>
      <c r="Q81" s="21">
        <f t="shared" si="15"/>
        <v>94.51488</v>
      </c>
      <c r="R81" s="21"/>
      <c r="S81" s="21"/>
      <c r="T81" s="21"/>
      <c r="U81" s="21">
        <f t="shared" si="16"/>
        <v>23.62872</v>
      </c>
      <c r="V81" s="21">
        <f t="shared" si="19"/>
        <v>0</v>
      </c>
      <c r="W81" s="21"/>
      <c r="X81" s="21"/>
      <c r="Y81" s="21"/>
      <c r="Z81" s="20"/>
      <c r="AA81" s="20"/>
      <c r="AB81" s="35" t="s">
        <v>466</v>
      </c>
      <c r="AC81" s="21"/>
      <c r="AD81" s="20" t="s">
        <v>47</v>
      </c>
      <c r="AE81" s="20"/>
    </row>
    <row r="82" spans="1:31" s="1" customFormat="1" ht="59" customHeight="1">
      <c r="A82" s="24" t="s">
        <v>468</v>
      </c>
      <c r="B82" s="35" t="s">
        <v>469</v>
      </c>
      <c r="C82" s="36" t="s">
        <v>315</v>
      </c>
      <c r="D82" s="24" t="s">
        <v>470</v>
      </c>
      <c r="E82" s="20"/>
      <c r="F82" s="24" t="s">
        <v>45</v>
      </c>
      <c r="G82" s="20" t="s">
        <v>132</v>
      </c>
      <c r="H82" s="21">
        <v>58.92</v>
      </c>
      <c r="I82" s="21">
        <f t="shared" si="20"/>
        <v>58.92</v>
      </c>
      <c r="J82" s="21"/>
      <c r="K82" s="21"/>
      <c r="L82" s="21"/>
      <c r="M82" s="21"/>
      <c r="N82" s="21">
        <v>58.92</v>
      </c>
      <c r="O82" s="21"/>
      <c r="P82" s="21"/>
      <c r="Q82" s="21">
        <f t="shared" si="15"/>
        <v>47.136</v>
      </c>
      <c r="R82" s="21"/>
      <c r="S82" s="21"/>
      <c r="T82" s="21"/>
      <c r="U82" s="21">
        <f t="shared" si="16"/>
        <v>11.784</v>
      </c>
      <c r="V82" s="21">
        <f t="shared" si="19"/>
        <v>0</v>
      </c>
      <c r="W82" s="21"/>
      <c r="X82" s="21"/>
      <c r="Y82" s="21"/>
      <c r="Z82" s="20"/>
      <c r="AA82" s="20"/>
      <c r="AB82" s="35" t="s">
        <v>469</v>
      </c>
      <c r="AC82" s="21"/>
      <c r="AD82" s="20" t="s">
        <v>47</v>
      </c>
      <c r="AE82" s="20"/>
    </row>
    <row r="83" spans="1:31" s="1" customFormat="1" ht="137" customHeight="1">
      <c r="A83" s="24" t="s">
        <v>471</v>
      </c>
      <c r="B83" s="35" t="s">
        <v>472</v>
      </c>
      <c r="C83" s="36" t="s">
        <v>315</v>
      </c>
      <c r="D83" s="24" t="s">
        <v>473</v>
      </c>
      <c r="E83" s="20"/>
      <c r="F83" s="24" t="s">
        <v>45</v>
      </c>
      <c r="G83" s="20" t="s">
        <v>132</v>
      </c>
      <c r="H83" s="21">
        <v>259.3728</v>
      </c>
      <c r="I83" s="21">
        <f t="shared" si="20"/>
        <v>259.3728</v>
      </c>
      <c r="J83" s="21"/>
      <c r="K83" s="21"/>
      <c r="L83" s="21"/>
      <c r="M83" s="21"/>
      <c r="N83" s="21">
        <v>259.3728</v>
      </c>
      <c r="O83" s="21"/>
      <c r="P83" s="21"/>
      <c r="Q83" s="21">
        <f t="shared" si="15"/>
        <v>207.49824</v>
      </c>
      <c r="R83" s="21"/>
      <c r="S83" s="21"/>
      <c r="T83" s="21"/>
      <c r="U83" s="21">
        <f t="shared" si="16"/>
        <v>51.87456</v>
      </c>
      <c r="V83" s="21">
        <f t="shared" si="19"/>
        <v>0</v>
      </c>
      <c r="W83" s="21"/>
      <c r="X83" s="21"/>
      <c r="Y83" s="21"/>
      <c r="Z83" s="20"/>
      <c r="AA83" s="20"/>
      <c r="AB83" s="35" t="s">
        <v>472</v>
      </c>
      <c r="AC83" s="21"/>
      <c r="AD83" s="20" t="s">
        <v>47</v>
      </c>
      <c r="AE83" s="20"/>
    </row>
    <row r="84" spans="1:31" s="1" customFormat="1" ht="137" customHeight="1">
      <c r="A84" s="24" t="s">
        <v>474</v>
      </c>
      <c r="B84" s="35" t="s">
        <v>475</v>
      </c>
      <c r="C84" s="36" t="s">
        <v>315</v>
      </c>
      <c r="D84" s="24" t="s">
        <v>476</v>
      </c>
      <c r="E84" s="20"/>
      <c r="F84" s="24" t="s">
        <v>45</v>
      </c>
      <c r="G84" s="20" t="s">
        <v>132</v>
      </c>
      <c r="H84" s="21">
        <v>125</v>
      </c>
      <c r="I84" s="21">
        <v>125</v>
      </c>
      <c r="J84" s="21"/>
      <c r="K84" s="21"/>
      <c r="L84" s="21"/>
      <c r="M84" s="21"/>
      <c r="N84" s="21">
        <v>125</v>
      </c>
      <c r="O84" s="21"/>
      <c r="P84" s="21"/>
      <c r="Q84" s="21">
        <f t="shared" si="15"/>
        <v>100</v>
      </c>
      <c r="R84" s="21"/>
      <c r="S84" s="21"/>
      <c r="T84" s="21"/>
      <c r="U84" s="21">
        <f t="shared" si="16"/>
        <v>25</v>
      </c>
      <c r="V84" s="21">
        <f t="shared" si="19"/>
        <v>0</v>
      </c>
      <c r="W84" s="21"/>
      <c r="X84" s="21"/>
      <c r="Y84" s="21"/>
      <c r="Z84" s="20"/>
      <c r="AA84" s="20"/>
      <c r="AB84" s="35" t="s">
        <v>475</v>
      </c>
      <c r="AC84" s="21"/>
      <c r="AD84" s="20" t="s">
        <v>47</v>
      </c>
      <c r="AE84" s="20"/>
    </row>
    <row r="85" spans="1:31" s="1" customFormat="1" ht="82" customHeight="1">
      <c r="A85" s="24" t="s">
        <v>477</v>
      </c>
      <c r="B85" s="35" t="s">
        <v>478</v>
      </c>
      <c r="C85" s="36" t="s">
        <v>315</v>
      </c>
      <c r="D85" s="24" t="s">
        <v>479</v>
      </c>
      <c r="E85" s="20"/>
      <c r="F85" s="24" t="s">
        <v>45</v>
      </c>
      <c r="G85" s="20" t="s">
        <v>132</v>
      </c>
      <c r="H85" s="21">
        <v>158.76</v>
      </c>
      <c r="I85" s="21">
        <f>J85+N85</f>
        <v>158.76</v>
      </c>
      <c r="J85" s="21"/>
      <c r="K85" s="21"/>
      <c r="L85" s="21"/>
      <c r="M85" s="21"/>
      <c r="N85" s="21">
        <v>158.76</v>
      </c>
      <c r="O85" s="21"/>
      <c r="P85" s="21"/>
      <c r="Q85" s="21">
        <f t="shared" si="15"/>
        <v>127.008</v>
      </c>
      <c r="R85" s="21"/>
      <c r="S85" s="21"/>
      <c r="T85" s="21"/>
      <c r="U85" s="21">
        <f t="shared" si="16"/>
        <v>31.752</v>
      </c>
      <c r="V85" s="21">
        <f aca="true" t="shared" si="21" ref="V85:V89">X85+Y85</f>
        <v>0</v>
      </c>
      <c r="W85" s="21"/>
      <c r="X85" s="21"/>
      <c r="Y85" s="21"/>
      <c r="Z85" s="20"/>
      <c r="AA85" s="20"/>
      <c r="AB85" s="35" t="s">
        <v>478</v>
      </c>
      <c r="AC85" s="21"/>
      <c r="AD85" s="20" t="s">
        <v>47</v>
      </c>
      <c r="AE85" s="20"/>
    </row>
    <row r="86" spans="1:31" s="1" customFormat="1" ht="82" customHeight="1">
      <c r="A86" s="24" t="s">
        <v>480</v>
      </c>
      <c r="B86" s="35" t="s">
        <v>481</v>
      </c>
      <c r="C86" s="36"/>
      <c r="D86" s="24" t="s">
        <v>482</v>
      </c>
      <c r="E86" s="20"/>
      <c r="F86" s="24" t="s">
        <v>45</v>
      </c>
      <c r="G86" s="20" t="s">
        <v>132</v>
      </c>
      <c r="H86" s="21">
        <v>162</v>
      </c>
      <c r="I86" s="21">
        <v>162</v>
      </c>
      <c r="J86" s="21"/>
      <c r="K86" s="21"/>
      <c r="L86" s="21"/>
      <c r="M86" s="21"/>
      <c r="N86" s="21">
        <v>162</v>
      </c>
      <c r="O86" s="21"/>
      <c r="P86" s="21"/>
      <c r="Q86" s="21">
        <f t="shared" si="15"/>
        <v>129.6</v>
      </c>
      <c r="R86" s="21"/>
      <c r="S86" s="21"/>
      <c r="T86" s="21"/>
      <c r="U86" s="21">
        <f t="shared" si="16"/>
        <v>32.4</v>
      </c>
      <c r="V86" s="21">
        <f t="shared" si="21"/>
        <v>0</v>
      </c>
      <c r="W86" s="21"/>
      <c r="X86" s="21"/>
      <c r="Y86" s="21"/>
      <c r="Z86" s="20"/>
      <c r="AA86" s="20"/>
      <c r="AB86" s="35" t="s">
        <v>481</v>
      </c>
      <c r="AC86" s="21"/>
      <c r="AD86" s="20" t="s">
        <v>47</v>
      </c>
      <c r="AE86" s="20"/>
    </row>
    <row r="87" spans="1:31" s="1" customFormat="1" ht="82" customHeight="1">
      <c r="A87" s="24" t="s">
        <v>483</v>
      </c>
      <c r="B87" s="35" t="s">
        <v>484</v>
      </c>
      <c r="C87" s="36"/>
      <c r="D87" s="24" t="s">
        <v>485</v>
      </c>
      <c r="E87" s="20"/>
      <c r="F87" s="24" t="s">
        <v>45</v>
      </c>
      <c r="G87" s="20" t="s">
        <v>132</v>
      </c>
      <c r="H87" s="21">
        <v>245</v>
      </c>
      <c r="I87" s="21">
        <v>245</v>
      </c>
      <c r="J87" s="21"/>
      <c r="K87" s="21"/>
      <c r="L87" s="21"/>
      <c r="M87" s="21"/>
      <c r="N87" s="21">
        <v>245</v>
      </c>
      <c r="O87" s="21"/>
      <c r="P87" s="21"/>
      <c r="Q87" s="21">
        <f t="shared" si="15"/>
        <v>196</v>
      </c>
      <c r="R87" s="21"/>
      <c r="S87" s="21"/>
      <c r="T87" s="21"/>
      <c r="U87" s="21">
        <f t="shared" si="16"/>
        <v>49</v>
      </c>
      <c r="V87" s="21">
        <f t="shared" si="21"/>
        <v>0</v>
      </c>
      <c r="W87" s="21"/>
      <c r="X87" s="21"/>
      <c r="Y87" s="21"/>
      <c r="Z87" s="20"/>
      <c r="AA87" s="20"/>
      <c r="AB87" s="35" t="s">
        <v>484</v>
      </c>
      <c r="AC87" s="21"/>
      <c r="AD87" s="20" t="s">
        <v>47</v>
      </c>
      <c r="AE87" s="20"/>
    </row>
    <row r="88" spans="1:31" s="1" customFormat="1" ht="82" customHeight="1">
      <c r="A88" s="24" t="s">
        <v>486</v>
      </c>
      <c r="B88" s="35" t="s">
        <v>487</v>
      </c>
      <c r="C88" s="36"/>
      <c r="D88" s="24" t="s">
        <v>488</v>
      </c>
      <c r="E88" s="20"/>
      <c r="F88" s="24" t="s">
        <v>45</v>
      </c>
      <c r="G88" s="20" t="s">
        <v>132</v>
      </c>
      <c r="H88" s="21">
        <v>87</v>
      </c>
      <c r="I88" s="21">
        <v>87</v>
      </c>
      <c r="J88" s="21"/>
      <c r="K88" s="21"/>
      <c r="L88" s="21"/>
      <c r="M88" s="21"/>
      <c r="N88" s="21">
        <v>87</v>
      </c>
      <c r="O88" s="21"/>
      <c r="P88" s="21"/>
      <c r="Q88" s="21">
        <f t="shared" si="15"/>
        <v>69.6</v>
      </c>
      <c r="R88" s="21"/>
      <c r="S88" s="21"/>
      <c r="T88" s="21"/>
      <c r="U88" s="21">
        <f t="shared" si="16"/>
        <v>17.4</v>
      </c>
      <c r="V88" s="21">
        <f t="shared" si="21"/>
        <v>0</v>
      </c>
      <c r="W88" s="21"/>
      <c r="X88" s="21"/>
      <c r="Y88" s="21"/>
      <c r="Z88" s="20"/>
      <c r="AA88" s="20"/>
      <c r="AB88" s="35" t="s">
        <v>487</v>
      </c>
      <c r="AC88" s="21"/>
      <c r="AD88" s="20" t="s">
        <v>47</v>
      </c>
      <c r="AE88" s="20"/>
    </row>
    <row r="89" spans="1:31" s="1" customFormat="1" ht="82" customHeight="1">
      <c r="A89" s="24" t="s">
        <v>489</v>
      </c>
      <c r="B89" s="35" t="s">
        <v>490</v>
      </c>
      <c r="C89" s="36"/>
      <c r="D89" s="46" t="s">
        <v>491</v>
      </c>
      <c r="E89" s="20"/>
      <c r="F89" s="24" t="s">
        <v>45</v>
      </c>
      <c r="G89" s="20" t="s">
        <v>132</v>
      </c>
      <c r="H89" s="21">
        <v>197</v>
      </c>
      <c r="I89" s="21">
        <v>197</v>
      </c>
      <c r="J89" s="21"/>
      <c r="K89" s="21"/>
      <c r="L89" s="21"/>
      <c r="M89" s="21"/>
      <c r="N89" s="21">
        <v>197</v>
      </c>
      <c r="O89" s="21"/>
      <c r="P89" s="21"/>
      <c r="Q89" s="21">
        <f t="shared" si="15"/>
        <v>157.6</v>
      </c>
      <c r="R89" s="21"/>
      <c r="S89" s="21"/>
      <c r="T89" s="21"/>
      <c r="U89" s="21">
        <f t="shared" si="16"/>
        <v>39.4</v>
      </c>
      <c r="V89" s="21">
        <f t="shared" si="21"/>
        <v>0</v>
      </c>
      <c r="W89" s="21"/>
      <c r="X89" s="21"/>
      <c r="Y89" s="21"/>
      <c r="Z89" s="20"/>
      <c r="AA89" s="20"/>
      <c r="AB89" s="35" t="s">
        <v>490</v>
      </c>
      <c r="AC89" s="21"/>
      <c r="AD89" s="20" t="s">
        <v>47</v>
      </c>
      <c r="AE89" s="20"/>
    </row>
    <row r="90" spans="1:31" s="1" customFormat="1" ht="40" customHeight="1">
      <c r="A90" s="24" t="s">
        <v>492</v>
      </c>
      <c r="B90" s="35" t="s">
        <v>493</v>
      </c>
      <c r="C90" s="36" t="s">
        <v>315</v>
      </c>
      <c r="D90" s="24" t="s">
        <v>494</v>
      </c>
      <c r="E90" s="20"/>
      <c r="F90" s="24" t="s">
        <v>45</v>
      </c>
      <c r="G90" s="20" t="s">
        <v>132</v>
      </c>
      <c r="H90" s="21">
        <v>216.828</v>
      </c>
      <c r="I90" s="21">
        <f>J90+N90</f>
        <v>216.828</v>
      </c>
      <c r="J90" s="21"/>
      <c r="K90" s="21"/>
      <c r="L90" s="21"/>
      <c r="M90" s="21"/>
      <c r="N90" s="21">
        <v>216.828</v>
      </c>
      <c r="O90" s="21"/>
      <c r="P90" s="21"/>
      <c r="Q90" s="21">
        <f t="shared" si="15"/>
        <v>173.4624</v>
      </c>
      <c r="R90" s="21"/>
      <c r="S90" s="21"/>
      <c r="T90" s="21"/>
      <c r="U90" s="21">
        <f t="shared" si="16"/>
        <v>43.3656</v>
      </c>
      <c r="V90" s="21">
        <f aca="true" t="shared" si="22" ref="V90:V104">X90+Y90</f>
        <v>0</v>
      </c>
      <c r="W90" s="21"/>
      <c r="X90" s="21"/>
      <c r="Y90" s="21"/>
      <c r="Z90" s="20"/>
      <c r="AA90" s="20"/>
      <c r="AB90" s="35" t="s">
        <v>493</v>
      </c>
      <c r="AC90" s="21"/>
      <c r="AD90" s="20" t="s">
        <v>47</v>
      </c>
      <c r="AE90" s="20"/>
    </row>
    <row r="91" spans="1:31" s="1" customFormat="1" ht="65" customHeight="1">
      <c r="A91" s="24" t="s">
        <v>495</v>
      </c>
      <c r="B91" s="35" t="s">
        <v>496</v>
      </c>
      <c r="C91" s="36" t="s">
        <v>315</v>
      </c>
      <c r="D91" s="24" t="s">
        <v>497</v>
      </c>
      <c r="E91" s="20"/>
      <c r="F91" s="24" t="s">
        <v>45</v>
      </c>
      <c r="G91" s="20" t="s">
        <v>132</v>
      </c>
      <c r="H91" s="21">
        <v>405.93</v>
      </c>
      <c r="I91" s="21">
        <f>J91+N91</f>
        <v>405.93</v>
      </c>
      <c r="J91" s="21"/>
      <c r="K91" s="21"/>
      <c r="L91" s="21"/>
      <c r="M91" s="21"/>
      <c r="N91" s="21">
        <v>405.93</v>
      </c>
      <c r="O91" s="21"/>
      <c r="P91" s="21"/>
      <c r="Q91" s="21">
        <f t="shared" si="15"/>
        <v>324.744</v>
      </c>
      <c r="R91" s="21"/>
      <c r="S91" s="21"/>
      <c r="T91" s="21"/>
      <c r="U91" s="21">
        <f t="shared" si="16"/>
        <v>81.186</v>
      </c>
      <c r="V91" s="21">
        <f t="shared" si="22"/>
        <v>0</v>
      </c>
      <c r="W91" s="21"/>
      <c r="X91" s="21"/>
      <c r="Y91" s="21"/>
      <c r="Z91" s="20"/>
      <c r="AA91" s="20"/>
      <c r="AB91" s="35" t="s">
        <v>496</v>
      </c>
      <c r="AC91" s="21"/>
      <c r="AD91" s="20" t="s">
        <v>47</v>
      </c>
      <c r="AE91" s="20"/>
    </row>
    <row r="92" spans="1:31" s="1" customFormat="1" ht="63" customHeight="1">
      <c r="A92" s="24" t="s">
        <v>498</v>
      </c>
      <c r="B92" s="35" t="s">
        <v>499</v>
      </c>
      <c r="C92" s="36" t="s">
        <v>315</v>
      </c>
      <c r="D92" s="24" t="s">
        <v>500</v>
      </c>
      <c r="E92" s="20"/>
      <c r="F92" s="24" t="s">
        <v>45</v>
      </c>
      <c r="G92" s="20" t="s">
        <v>132</v>
      </c>
      <c r="H92" s="21">
        <v>220.182</v>
      </c>
      <c r="I92" s="21">
        <f>J92+N92</f>
        <v>220.182</v>
      </c>
      <c r="J92" s="21"/>
      <c r="K92" s="21"/>
      <c r="L92" s="21"/>
      <c r="M92" s="21"/>
      <c r="N92" s="21">
        <v>220.182</v>
      </c>
      <c r="O92" s="21"/>
      <c r="P92" s="21"/>
      <c r="Q92" s="21">
        <f t="shared" si="15"/>
        <v>176.1456</v>
      </c>
      <c r="R92" s="21"/>
      <c r="S92" s="21"/>
      <c r="T92" s="21"/>
      <c r="U92" s="21">
        <f t="shared" si="16"/>
        <v>44.0364</v>
      </c>
      <c r="V92" s="21">
        <f t="shared" si="22"/>
        <v>0</v>
      </c>
      <c r="W92" s="21"/>
      <c r="X92" s="21"/>
      <c r="Y92" s="21"/>
      <c r="Z92" s="20"/>
      <c r="AA92" s="20"/>
      <c r="AB92" s="35" t="s">
        <v>499</v>
      </c>
      <c r="AC92" s="21"/>
      <c r="AD92" s="20" t="s">
        <v>47</v>
      </c>
      <c r="AE92" s="20"/>
    </row>
    <row r="93" spans="1:31" s="1" customFormat="1" ht="40" customHeight="1">
      <c r="A93" s="24" t="s">
        <v>501</v>
      </c>
      <c r="B93" s="35" t="s">
        <v>502</v>
      </c>
      <c r="C93" s="36" t="s">
        <v>315</v>
      </c>
      <c r="D93" s="24" t="s">
        <v>503</v>
      </c>
      <c r="E93" s="20"/>
      <c r="F93" s="24" t="s">
        <v>45</v>
      </c>
      <c r="G93" s="20" t="s">
        <v>132</v>
      </c>
      <c r="H93" s="21">
        <v>59.1</v>
      </c>
      <c r="I93" s="21">
        <f>J93+N93</f>
        <v>59.1</v>
      </c>
      <c r="J93" s="21"/>
      <c r="K93" s="21"/>
      <c r="L93" s="21"/>
      <c r="M93" s="21"/>
      <c r="N93" s="21">
        <v>59.1</v>
      </c>
      <c r="O93" s="21"/>
      <c r="P93" s="21"/>
      <c r="Q93" s="21">
        <f t="shared" si="15"/>
        <v>47.28</v>
      </c>
      <c r="R93" s="21"/>
      <c r="S93" s="21"/>
      <c r="T93" s="21"/>
      <c r="U93" s="21">
        <f t="shared" si="16"/>
        <v>11.82</v>
      </c>
      <c r="V93" s="21">
        <f t="shared" si="22"/>
        <v>0</v>
      </c>
      <c r="W93" s="21"/>
      <c r="X93" s="21"/>
      <c r="Y93" s="21"/>
      <c r="Z93" s="20"/>
      <c r="AA93" s="20"/>
      <c r="AB93" s="35" t="s">
        <v>502</v>
      </c>
      <c r="AC93" s="21"/>
      <c r="AD93" s="20" t="s">
        <v>47</v>
      </c>
      <c r="AE93" s="20"/>
    </row>
    <row r="94" spans="1:31" s="1" customFormat="1" ht="66" customHeight="1">
      <c r="A94" s="24" t="s">
        <v>504</v>
      </c>
      <c r="B94" s="35" t="s">
        <v>505</v>
      </c>
      <c r="C94" s="36" t="s">
        <v>315</v>
      </c>
      <c r="D94" s="24" t="s">
        <v>506</v>
      </c>
      <c r="E94" s="20"/>
      <c r="F94" s="24" t="s">
        <v>45</v>
      </c>
      <c r="G94" s="20" t="s">
        <v>132</v>
      </c>
      <c r="H94" s="21">
        <v>117.048</v>
      </c>
      <c r="I94" s="21">
        <f>J94+N94</f>
        <v>117.048</v>
      </c>
      <c r="J94" s="21"/>
      <c r="K94" s="21"/>
      <c r="L94" s="21"/>
      <c r="M94" s="21"/>
      <c r="N94" s="21">
        <v>117.048</v>
      </c>
      <c r="O94" s="21"/>
      <c r="P94" s="21"/>
      <c r="Q94" s="21">
        <f t="shared" si="15"/>
        <v>93.6384</v>
      </c>
      <c r="R94" s="21"/>
      <c r="S94" s="21"/>
      <c r="T94" s="21"/>
      <c r="U94" s="21">
        <f t="shared" si="16"/>
        <v>23.4096</v>
      </c>
      <c r="V94" s="21">
        <f t="shared" si="22"/>
        <v>0</v>
      </c>
      <c r="W94" s="21"/>
      <c r="X94" s="21"/>
      <c r="Y94" s="21"/>
      <c r="Z94" s="20"/>
      <c r="AA94" s="20"/>
      <c r="AB94" s="35" t="s">
        <v>505</v>
      </c>
      <c r="AC94" s="21"/>
      <c r="AD94" s="20" t="s">
        <v>47</v>
      </c>
      <c r="AE94" s="20"/>
    </row>
    <row r="95" spans="1:31" s="1" customFormat="1" ht="55" customHeight="1">
      <c r="A95" s="24" t="s">
        <v>507</v>
      </c>
      <c r="B95" s="35" t="s">
        <v>508</v>
      </c>
      <c r="C95" s="36" t="s">
        <v>315</v>
      </c>
      <c r="D95" s="24" t="s">
        <v>509</v>
      </c>
      <c r="E95" s="20"/>
      <c r="F95" s="24" t="s">
        <v>45</v>
      </c>
      <c r="G95" s="20" t="s">
        <v>132</v>
      </c>
      <c r="H95" s="21">
        <v>53.4</v>
      </c>
      <c r="I95" s="21">
        <f aca="true" t="shared" si="23" ref="I95:I134">J95+N95</f>
        <v>53.4</v>
      </c>
      <c r="J95" s="21"/>
      <c r="K95" s="21"/>
      <c r="L95" s="21"/>
      <c r="M95" s="21"/>
      <c r="N95" s="21">
        <v>53.4</v>
      </c>
      <c r="O95" s="21"/>
      <c r="P95" s="21"/>
      <c r="Q95" s="21">
        <f t="shared" si="15"/>
        <v>42.72</v>
      </c>
      <c r="R95" s="21"/>
      <c r="S95" s="21"/>
      <c r="T95" s="21"/>
      <c r="U95" s="21">
        <f t="shared" si="16"/>
        <v>10.68</v>
      </c>
      <c r="V95" s="21">
        <f t="shared" si="22"/>
        <v>0</v>
      </c>
      <c r="W95" s="21"/>
      <c r="X95" s="21"/>
      <c r="Y95" s="21"/>
      <c r="Z95" s="20"/>
      <c r="AA95" s="20"/>
      <c r="AB95" s="35" t="s">
        <v>508</v>
      </c>
      <c r="AC95" s="21"/>
      <c r="AD95" s="20" t="s">
        <v>47</v>
      </c>
      <c r="AE95" s="20"/>
    </row>
    <row r="96" spans="1:31" s="1" customFormat="1" ht="63" customHeight="1">
      <c r="A96" s="24" t="s">
        <v>510</v>
      </c>
      <c r="B96" s="35" t="s">
        <v>511</v>
      </c>
      <c r="C96" s="36" t="s">
        <v>315</v>
      </c>
      <c r="D96" s="24" t="s">
        <v>512</v>
      </c>
      <c r="E96" s="20"/>
      <c r="F96" s="24" t="s">
        <v>45</v>
      </c>
      <c r="G96" s="20" t="s">
        <v>132</v>
      </c>
      <c r="H96" s="21">
        <v>408.18</v>
      </c>
      <c r="I96" s="21">
        <f t="shared" si="23"/>
        <v>408.18</v>
      </c>
      <c r="J96" s="21"/>
      <c r="K96" s="21"/>
      <c r="L96" s="21"/>
      <c r="M96" s="21"/>
      <c r="N96" s="21">
        <v>408.18</v>
      </c>
      <c r="O96" s="21"/>
      <c r="P96" s="21"/>
      <c r="Q96" s="21">
        <f t="shared" si="15"/>
        <v>326.544</v>
      </c>
      <c r="R96" s="21"/>
      <c r="S96" s="21"/>
      <c r="T96" s="21"/>
      <c r="U96" s="21">
        <f t="shared" si="16"/>
        <v>81.636</v>
      </c>
      <c r="V96" s="21">
        <f t="shared" si="22"/>
        <v>0</v>
      </c>
      <c r="W96" s="21"/>
      <c r="X96" s="21"/>
      <c r="Y96" s="21"/>
      <c r="Z96" s="20"/>
      <c r="AA96" s="20"/>
      <c r="AB96" s="35" t="s">
        <v>511</v>
      </c>
      <c r="AC96" s="21"/>
      <c r="AD96" s="20" t="s">
        <v>47</v>
      </c>
      <c r="AE96" s="20"/>
    </row>
    <row r="97" spans="1:31" s="1" customFormat="1" ht="73" customHeight="1">
      <c r="A97" s="24" t="s">
        <v>513</v>
      </c>
      <c r="B97" s="35" t="s">
        <v>514</v>
      </c>
      <c r="C97" s="36" t="s">
        <v>315</v>
      </c>
      <c r="D97" s="24" t="s">
        <v>515</v>
      </c>
      <c r="E97" s="20"/>
      <c r="F97" s="24" t="s">
        <v>45</v>
      </c>
      <c r="G97" s="20" t="s">
        <v>132</v>
      </c>
      <c r="H97" s="21">
        <v>314.19</v>
      </c>
      <c r="I97" s="21">
        <f t="shared" si="23"/>
        <v>314.19</v>
      </c>
      <c r="J97" s="21"/>
      <c r="K97" s="21"/>
      <c r="L97" s="21"/>
      <c r="M97" s="21"/>
      <c r="N97" s="21">
        <v>314.19</v>
      </c>
      <c r="O97" s="21"/>
      <c r="P97" s="21"/>
      <c r="Q97" s="21">
        <f t="shared" si="15"/>
        <v>251.352</v>
      </c>
      <c r="R97" s="21"/>
      <c r="S97" s="21"/>
      <c r="T97" s="21"/>
      <c r="U97" s="21">
        <f t="shared" si="16"/>
        <v>62.838</v>
      </c>
      <c r="V97" s="21">
        <f t="shared" si="22"/>
        <v>0</v>
      </c>
      <c r="W97" s="21"/>
      <c r="X97" s="21"/>
      <c r="Y97" s="21"/>
      <c r="Z97" s="20"/>
      <c r="AA97" s="20"/>
      <c r="AB97" s="35" t="s">
        <v>514</v>
      </c>
      <c r="AC97" s="21"/>
      <c r="AD97" s="20" t="s">
        <v>47</v>
      </c>
      <c r="AE97" s="20"/>
    </row>
    <row r="98" spans="1:31" s="1" customFormat="1" ht="54" customHeight="1">
      <c r="A98" s="24" t="s">
        <v>516</v>
      </c>
      <c r="B98" s="35" t="s">
        <v>517</v>
      </c>
      <c r="C98" s="36" t="s">
        <v>315</v>
      </c>
      <c r="D98" s="24" t="s">
        <v>518</v>
      </c>
      <c r="E98" s="20"/>
      <c r="F98" s="24" t="s">
        <v>45</v>
      </c>
      <c r="G98" s="20" t="s">
        <v>132</v>
      </c>
      <c r="H98" s="21">
        <v>204.048</v>
      </c>
      <c r="I98" s="21">
        <f t="shared" si="23"/>
        <v>204.048</v>
      </c>
      <c r="J98" s="21"/>
      <c r="K98" s="21"/>
      <c r="L98" s="21"/>
      <c r="M98" s="21"/>
      <c r="N98" s="21">
        <v>204.048</v>
      </c>
      <c r="O98" s="21"/>
      <c r="P98" s="21"/>
      <c r="Q98" s="21">
        <f t="shared" si="15"/>
        <v>163.2384</v>
      </c>
      <c r="R98" s="21"/>
      <c r="S98" s="21"/>
      <c r="T98" s="21"/>
      <c r="U98" s="21">
        <f t="shared" si="16"/>
        <v>40.8096</v>
      </c>
      <c r="V98" s="21">
        <f t="shared" si="22"/>
        <v>0</v>
      </c>
      <c r="W98" s="21"/>
      <c r="X98" s="21"/>
      <c r="Y98" s="21"/>
      <c r="Z98" s="20"/>
      <c r="AA98" s="20"/>
      <c r="AB98" s="35" t="s">
        <v>517</v>
      </c>
      <c r="AC98" s="21"/>
      <c r="AD98" s="20" t="s">
        <v>47</v>
      </c>
      <c r="AE98" s="20"/>
    </row>
    <row r="99" spans="1:31" s="1" customFormat="1" ht="72" customHeight="1">
      <c r="A99" s="24" t="s">
        <v>519</v>
      </c>
      <c r="B99" s="35" t="s">
        <v>520</v>
      </c>
      <c r="C99" s="36" t="s">
        <v>315</v>
      </c>
      <c r="D99" s="24" t="s">
        <v>521</v>
      </c>
      <c r="E99" s="20"/>
      <c r="F99" s="24" t="s">
        <v>45</v>
      </c>
      <c r="G99" s="20" t="s">
        <v>132</v>
      </c>
      <c r="H99" s="21">
        <v>191.85</v>
      </c>
      <c r="I99" s="21">
        <f t="shared" si="23"/>
        <v>191.85</v>
      </c>
      <c r="J99" s="21"/>
      <c r="K99" s="21"/>
      <c r="L99" s="21"/>
      <c r="M99" s="21"/>
      <c r="N99" s="21">
        <v>191.85</v>
      </c>
      <c r="O99" s="21"/>
      <c r="P99" s="21"/>
      <c r="Q99" s="21">
        <f t="shared" si="15"/>
        <v>153.48</v>
      </c>
      <c r="R99" s="21"/>
      <c r="S99" s="21"/>
      <c r="T99" s="21"/>
      <c r="U99" s="21">
        <f t="shared" si="16"/>
        <v>38.37</v>
      </c>
      <c r="V99" s="21">
        <f t="shared" si="22"/>
        <v>0</v>
      </c>
      <c r="W99" s="21"/>
      <c r="X99" s="21"/>
      <c r="Y99" s="21"/>
      <c r="Z99" s="20"/>
      <c r="AA99" s="20"/>
      <c r="AB99" s="35" t="s">
        <v>520</v>
      </c>
      <c r="AC99" s="21"/>
      <c r="AD99" s="20" t="s">
        <v>47</v>
      </c>
      <c r="AE99" s="20"/>
    </row>
    <row r="100" spans="1:31" s="1" customFormat="1" ht="60" customHeight="1">
      <c r="A100" s="24" t="s">
        <v>522</v>
      </c>
      <c r="B100" s="35" t="s">
        <v>523</v>
      </c>
      <c r="C100" s="36" t="s">
        <v>315</v>
      </c>
      <c r="D100" s="24" t="s">
        <v>524</v>
      </c>
      <c r="E100" s="20"/>
      <c r="F100" s="24" t="s">
        <v>45</v>
      </c>
      <c r="G100" s="20" t="s">
        <v>132</v>
      </c>
      <c r="H100" s="21">
        <v>139.68</v>
      </c>
      <c r="I100" s="21">
        <f t="shared" si="23"/>
        <v>139.68</v>
      </c>
      <c r="J100" s="21"/>
      <c r="K100" s="21"/>
      <c r="L100" s="21"/>
      <c r="M100" s="21"/>
      <c r="N100" s="21">
        <v>139.68</v>
      </c>
      <c r="O100" s="21"/>
      <c r="P100" s="21"/>
      <c r="Q100" s="21">
        <f t="shared" si="15"/>
        <v>111.744</v>
      </c>
      <c r="R100" s="21"/>
      <c r="S100" s="21"/>
      <c r="T100" s="21"/>
      <c r="U100" s="21">
        <f t="shared" si="16"/>
        <v>27.936</v>
      </c>
      <c r="V100" s="21">
        <f t="shared" si="22"/>
        <v>0</v>
      </c>
      <c r="W100" s="21"/>
      <c r="X100" s="21"/>
      <c r="Y100" s="21"/>
      <c r="Z100" s="20"/>
      <c r="AA100" s="20"/>
      <c r="AB100" s="35" t="s">
        <v>523</v>
      </c>
      <c r="AC100" s="21"/>
      <c r="AD100" s="20" t="s">
        <v>47</v>
      </c>
      <c r="AE100" s="20"/>
    </row>
    <row r="101" spans="1:31" s="1" customFormat="1" ht="43" customHeight="1">
      <c r="A101" s="24" t="s">
        <v>525</v>
      </c>
      <c r="B101" s="35" t="s">
        <v>526</v>
      </c>
      <c r="C101" s="36" t="s">
        <v>315</v>
      </c>
      <c r="D101" s="24" t="s">
        <v>527</v>
      </c>
      <c r="E101" s="20"/>
      <c r="F101" s="24" t="s">
        <v>45</v>
      </c>
      <c r="G101" s="20" t="s">
        <v>132</v>
      </c>
      <c r="H101" s="21">
        <v>93</v>
      </c>
      <c r="I101" s="21">
        <f t="shared" si="23"/>
        <v>93</v>
      </c>
      <c r="J101" s="21"/>
      <c r="K101" s="21"/>
      <c r="L101" s="21"/>
      <c r="M101" s="21"/>
      <c r="N101" s="21">
        <v>93</v>
      </c>
      <c r="O101" s="21"/>
      <c r="P101" s="21"/>
      <c r="Q101" s="21">
        <f t="shared" si="15"/>
        <v>74.4</v>
      </c>
      <c r="R101" s="21"/>
      <c r="S101" s="21"/>
      <c r="T101" s="21"/>
      <c r="U101" s="21">
        <f t="shared" si="16"/>
        <v>18.6</v>
      </c>
      <c r="V101" s="21">
        <f t="shared" si="22"/>
        <v>0</v>
      </c>
      <c r="W101" s="21"/>
      <c r="X101" s="21"/>
      <c r="Y101" s="21"/>
      <c r="Z101" s="20"/>
      <c r="AA101" s="20"/>
      <c r="AB101" s="35" t="s">
        <v>526</v>
      </c>
      <c r="AC101" s="21"/>
      <c r="AD101" s="20" t="s">
        <v>47</v>
      </c>
      <c r="AE101" s="20"/>
    </row>
    <row r="102" spans="1:31" s="1" customFormat="1" ht="82" customHeight="1">
      <c r="A102" s="24" t="s">
        <v>528</v>
      </c>
      <c r="B102" s="35" t="s">
        <v>529</v>
      </c>
      <c r="C102" s="36" t="s">
        <v>315</v>
      </c>
      <c r="D102" s="24" t="s">
        <v>530</v>
      </c>
      <c r="E102" s="20"/>
      <c r="F102" s="24" t="s">
        <v>45</v>
      </c>
      <c r="G102" s="20" t="s">
        <v>132</v>
      </c>
      <c r="H102" s="21">
        <v>425.262</v>
      </c>
      <c r="I102" s="21">
        <f t="shared" si="23"/>
        <v>425.262</v>
      </c>
      <c r="J102" s="21"/>
      <c r="K102" s="21"/>
      <c r="L102" s="21"/>
      <c r="M102" s="21"/>
      <c r="N102" s="21">
        <v>425.262</v>
      </c>
      <c r="O102" s="21"/>
      <c r="P102" s="21"/>
      <c r="Q102" s="21">
        <f t="shared" si="15"/>
        <v>340.2096</v>
      </c>
      <c r="R102" s="21"/>
      <c r="S102" s="21"/>
      <c r="T102" s="21"/>
      <c r="U102" s="21">
        <f t="shared" si="16"/>
        <v>85.0524</v>
      </c>
      <c r="V102" s="21">
        <f t="shared" si="22"/>
        <v>0</v>
      </c>
      <c r="W102" s="21"/>
      <c r="X102" s="21"/>
      <c r="Y102" s="21"/>
      <c r="Z102" s="20"/>
      <c r="AA102" s="20"/>
      <c r="AB102" s="35" t="s">
        <v>529</v>
      </c>
      <c r="AC102" s="21"/>
      <c r="AD102" s="20" t="s">
        <v>47</v>
      </c>
      <c r="AE102" s="20"/>
    </row>
    <row r="103" spans="1:31" s="1" customFormat="1" ht="63.75">
      <c r="A103" s="24" t="s">
        <v>531</v>
      </c>
      <c r="B103" s="35" t="s">
        <v>532</v>
      </c>
      <c r="C103" s="36" t="s">
        <v>315</v>
      </c>
      <c r="D103" s="24" t="s">
        <v>533</v>
      </c>
      <c r="E103" s="20"/>
      <c r="F103" s="24" t="s">
        <v>45</v>
      </c>
      <c r="G103" s="20" t="s">
        <v>132</v>
      </c>
      <c r="H103" s="21">
        <v>113.568</v>
      </c>
      <c r="I103" s="21">
        <f t="shared" si="23"/>
        <v>113.568</v>
      </c>
      <c r="J103" s="21"/>
      <c r="K103" s="21"/>
      <c r="L103" s="21"/>
      <c r="M103" s="21"/>
      <c r="N103" s="21">
        <v>113.568</v>
      </c>
      <c r="O103" s="21"/>
      <c r="P103" s="21"/>
      <c r="Q103" s="21">
        <f t="shared" si="15"/>
        <v>90.8544</v>
      </c>
      <c r="R103" s="21"/>
      <c r="S103" s="21"/>
      <c r="T103" s="21"/>
      <c r="U103" s="21">
        <f t="shared" si="16"/>
        <v>22.7136</v>
      </c>
      <c r="V103" s="21">
        <f t="shared" si="22"/>
        <v>0</v>
      </c>
      <c r="W103" s="21"/>
      <c r="X103" s="21"/>
      <c r="Y103" s="21"/>
      <c r="Z103" s="20"/>
      <c r="AA103" s="20"/>
      <c r="AB103" s="35" t="s">
        <v>532</v>
      </c>
      <c r="AC103" s="21"/>
      <c r="AD103" s="20" t="s">
        <v>47</v>
      </c>
      <c r="AE103" s="20"/>
    </row>
    <row r="104" spans="1:31" s="1" customFormat="1" ht="44" customHeight="1">
      <c r="A104" s="24" t="s">
        <v>534</v>
      </c>
      <c r="B104" s="35" t="s">
        <v>535</v>
      </c>
      <c r="C104" s="36" t="s">
        <v>315</v>
      </c>
      <c r="D104" s="24" t="s">
        <v>536</v>
      </c>
      <c r="E104" s="20"/>
      <c r="F104" s="24" t="s">
        <v>45</v>
      </c>
      <c r="G104" s="20" t="s">
        <v>132</v>
      </c>
      <c r="H104" s="21">
        <v>247.32</v>
      </c>
      <c r="I104" s="21">
        <f t="shared" si="23"/>
        <v>247.32</v>
      </c>
      <c r="J104" s="21"/>
      <c r="K104" s="21"/>
      <c r="L104" s="21"/>
      <c r="M104" s="21"/>
      <c r="N104" s="21">
        <v>247.32</v>
      </c>
      <c r="O104" s="21"/>
      <c r="P104" s="21"/>
      <c r="Q104" s="21">
        <f aca="true" t="shared" si="24" ref="Q104:Q123">N104*0.8</f>
        <v>197.856</v>
      </c>
      <c r="R104" s="21"/>
      <c r="S104" s="21"/>
      <c r="T104" s="21"/>
      <c r="U104" s="21">
        <f aca="true" t="shared" si="25" ref="U104:U123">N104-Q104</f>
        <v>49.464</v>
      </c>
      <c r="V104" s="21">
        <f t="shared" si="22"/>
        <v>0</v>
      </c>
      <c r="W104" s="21"/>
      <c r="X104" s="21"/>
      <c r="Y104" s="21"/>
      <c r="Z104" s="20"/>
      <c r="AA104" s="20"/>
      <c r="AB104" s="35" t="s">
        <v>535</v>
      </c>
      <c r="AC104" s="21"/>
      <c r="AD104" s="20" t="s">
        <v>47</v>
      </c>
      <c r="AE104" s="20"/>
    </row>
    <row r="105" spans="1:31" s="1" customFormat="1" ht="123" customHeight="1">
      <c r="A105" s="24" t="s">
        <v>537</v>
      </c>
      <c r="B105" s="35" t="s">
        <v>538</v>
      </c>
      <c r="C105" s="36" t="s">
        <v>315</v>
      </c>
      <c r="D105" s="24" t="s">
        <v>539</v>
      </c>
      <c r="E105" s="20"/>
      <c r="F105" s="24" t="s">
        <v>45</v>
      </c>
      <c r="G105" s="20" t="s">
        <v>132</v>
      </c>
      <c r="H105" s="21">
        <v>132.1272</v>
      </c>
      <c r="I105" s="21">
        <f t="shared" si="23"/>
        <v>132.1272</v>
      </c>
      <c r="J105" s="21"/>
      <c r="K105" s="21"/>
      <c r="L105" s="21"/>
      <c r="M105" s="21"/>
      <c r="N105" s="21">
        <v>132.1272</v>
      </c>
      <c r="O105" s="21"/>
      <c r="P105" s="21"/>
      <c r="Q105" s="21">
        <f t="shared" si="24"/>
        <v>105.70176</v>
      </c>
      <c r="R105" s="21"/>
      <c r="S105" s="21"/>
      <c r="T105" s="21"/>
      <c r="U105" s="21">
        <f t="shared" si="25"/>
        <v>26.42544</v>
      </c>
      <c r="V105" s="21">
        <f aca="true" t="shared" si="26" ref="V105:V138">X105+Y105</f>
        <v>0</v>
      </c>
      <c r="W105" s="21"/>
      <c r="X105" s="21"/>
      <c r="Y105" s="21"/>
      <c r="Z105" s="20"/>
      <c r="AA105" s="20"/>
      <c r="AB105" s="35" t="s">
        <v>538</v>
      </c>
      <c r="AC105" s="21"/>
      <c r="AD105" s="20" t="s">
        <v>47</v>
      </c>
      <c r="AE105" s="20"/>
    </row>
    <row r="106" spans="1:31" s="1" customFormat="1" ht="46" customHeight="1">
      <c r="A106" s="24" t="s">
        <v>540</v>
      </c>
      <c r="B106" s="35" t="s">
        <v>541</v>
      </c>
      <c r="C106" s="36" t="s">
        <v>315</v>
      </c>
      <c r="D106" s="24" t="s">
        <v>542</v>
      </c>
      <c r="E106" s="20"/>
      <c r="F106" s="24" t="s">
        <v>45</v>
      </c>
      <c r="G106" s="20" t="s">
        <v>132</v>
      </c>
      <c r="H106" s="21">
        <v>241.272</v>
      </c>
      <c r="I106" s="21">
        <f t="shared" si="23"/>
        <v>241.272</v>
      </c>
      <c r="J106" s="21"/>
      <c r="K106" s="21"/>
      <c r="L106" s="21"/>
      <c r="M106" s="21"/>
      <c r="N106" s="21">
        <v>241.272</v>
      </c>
      <c r="O106" s="21"/>
      <c r="P106" s="21"/>
      <c r="Q106" s="21">
        <f t="shared" si="24"/>
        <v>193.0176</v>
      </c>
      <c r="R106" s="21"/>
      <c r="S106" s="21"/>
      <c r="T106" s="21"/>
      <c r="U106" s="21">
        <f t="shared" si="25"/>
        <v>48.2544</v>
      </c>
      <c r="V106" s="21">
        <f t="shared" si="26"/>
        <v>0</v>
      </c>
      <c r="W106" s="21"/>
      <c r="X106" s="21"/>
      <c r="Y106" s="21"/>
      <c r="Z106" s="20"/>
      <c r="AA106" s="20"/>
      <c r="AB106" s="35" t="s">
        <v>541</v>
      </c>
      <c r="AC106" s="21"/>
      <c r="AD106" s="20" t="s">
        <v>47</v>
      </c>
      <c r="AE106" s="20"/>
    </row>
    <row r="107" spans="1:31" s="1" customFormat="1" ht="113" customHeight="1">
      <c r="A107" s="24" t="s">
        <v>543</v>
      </c>
      <c r="B107" s="35" t="s">
        <v>544</v>
      </c>
      <c r="C107" s="36" t="s">
        <v>315</v>
      </c>
      <c r="D107" s="24" t="s">
        <v>545</v>
      </c>
      <c r="E107" s="20"/>
      <c r="F107" s="24" t="s">
        <v>45</v>
      </c>
      <c r="G107" s="20" t="s">
        <v>132</v>
      </c>
      <c r="H107" s="21">
        <v>120.624</v>
      </c>
      <c r="I107" s="21">
        <f t="shared" si="23"/>
        <v>120.624</v>
      </c>
      <c r="J107" s="21"/>
      <c r="K107" s="21"/>
      <c r="L107" s="21"/>
      <c r="M107" s="21"/>
      <c r="N107" s="21">
        <v>120.624</v>
      </c>
      <c r="O107" s="21"/>
      <c r="P107" s="21"/>
      <c r="Q107" s="21">
        <f t="shared" si="24"/>
        <v>96.4992</v>
      </c>
      <c r="R107" s="21"/>
      <c r="S107" s="21"/>
      <c r="T107" s="21"/>
      <c r="U107" s="21">
        <f t="shared" si="25"/>
        <v>24.1248</v>
      </c>
      <c r="V107" s="21">
        <f t="shared" si="26"/>
        <v>0</v>
      </c>
      <c r="W107" s="21"/>
      <c r="X107" s="21"/>
      <c r="Y107" s="21"/>
      <c r="Z107" s="20"/>
      <c r="AA107" s="20"/>
      <c r="AB107" s="35" t="s">
        <v>544</v>
      </c>
      <c r="AC107" s="21"/>
      <c r="AD107" s="20" t="s">
        <v>47</v>
      </c>
      <c r="AE107" s="20"/>
    </row>
    <row r="108" spans="1:31" s="1" customFormat="1" ht="82" customHeight="1">
      <c r="A108" s="24" t="s">
        <v>546</v>
      </c>
      <c r="B108" s="35" t="s">
        <v>547</v>
      </c>
      <c r="C108" s="36" t="s">
        <v>315</v>
      </c>
      <c r="D108" s="24" t="s">
        <v>548</v>
      </c>
      <c r="E108" s="20"/>
      <c r="F108" s="24" t="s">
        <v>45</v>
      </c>
      <c r="G108" s="20" t="s">
        <v>132</v>
      </c>
      <c r="H108" s="21">
        <v>107.568</v>
      </c>
      <c r="I108" s="21">
        <f t="shared" si="23"/>
        <v>107.568</v>
      </c>
      <c r="J108" s="21"/>
      <c r="K108" s="21"/>
      <c r="L108" s="21"/>
      <c r="M108" s="21"/>
      <c r="N108" s="21">
        <v>107.568</v>
      </c>
      <c r="O108" s="21"/>
      <c r="P108" s="21"/>
      <c r="Q108" s="21">
        <f t="shared" si="24"/>
        <v>86.0544</v>
      </c>
      <c r="R108" s="21"/>
      <c r="S108" s="21"/>
      <c r="T108" s="21"/>
      <c r="U108" s="21">
        <f t="shared" si="25"/>
        <v>21.5136</v>
      </c>
      <c r="V108" s="21">
        <f t="shared" si="26"/>
        <v>0</v>
      </c>
      <c r="W108" s="21"/>
      <c r="X108" s="21"/>
      <c r="Y108" s="21"/>
      <c r="Z108" s="20"/>
      <c r="AA108" s="20"/>
      <c r="AB108" s="35" t="s">
        <v>547</v>
      </c>
      <c r="AC108" s="21"/>
      <c r="AD108" s="20" t="s">
        <v>47</v>
      </c>
      <c r="AE108" s="20"/>
    </row>
    <row r="109" spans="1:31" s="1" customFormat="1" ht="106" customHeight="1">
      <c r="A109" s="24" t="s">
        <v>549</v>
      </c>
      <c r="B109" s="35" t="s">
        <v>550</v>
      </c>
      <c r="C109" s="36" t="s">
        <v>315</v>
      </c>
      <c r="D109" s="24" t="s">
        <v>551</v>
      </c>
      <c r="E109" s="20"/>
      <c r="F109" s="24" t="s">
        <v>45</v>
      </c>
      <c r="G109" s="20" t="s">
        <v>132</v>
      </c>
      <c r="H109" s="21">
        <v>120.636</v>
      </c>
      <c r="I109" s="21">
        <f t="shared" si="23"/>
        <v>120.636</v>
      </c>
      <c r="J109" s="21"/>
      <c r="K109" s="21"/>
      <c r="L109" s="21"/>
      <c r="M109" s="21"/>
      <c r="N109" s="21">
        <v>120.636</v>
      </c>
      <c r="O109" s="21"/>
      <c r="P109" s="21"/>
      <c r="Q109" s="21">
        <f t="shared" si="24"/>
        <v>96.5088</v>
      </c>
      <c r="R109" s="21"/>
      <c r="S109" s="21"/>
      <c r="T109" s="21"/>
      <c r="U109" s="21">
        <f t="shared" si="25"/>
        <v>24.1272</v>
      </c>
      <c r="V109" s="21">
        <f t="shared" si="26"/>
        <v>0</v>
      </c>
      <c r="W109" s="21"/>
      <c r="X109" s="21"/>
      <c r="Y109" s="21"/>
      <c r="Z109" s="20"/>
      <c r="AA109" s="20"/>
      <c r="AB109" s="35" t="s">
        <v>550</v>
      </c>
      <c r="AC109" s="21"/>
      <c r="AD109" s="20" t="s">
        <v>47</v>
      </c>
      <c r="AE109" s="20"/>
    </row>
    <row r="110" spans="1:31" s="1" customFormat="1" ht="44" customHeight="1">
      <c r="A110" s="24" t="s">
        <v>552</v>
      </c>
      <c r="B110" s="35" t="s">
        <v>553</v>
      </c>
      <c r="C110" s="36" t="s">
        <v>315</v>
      </c>
      <c r="D110" s="24" t="s">
        <v>554</v>
      </c>
      <c r="E110" s="20"/>
      <c r="F110" s="24" t="s">
        <v>45</v>
      </c>
      <c r="G110" s="20" t="s">
        <v>132</v>
      </c>
      <c r="H110" s="21">
        <v>208.188</v>
      </c>
      <c r="I110" s="21">
        <f t="shared" si="23"/>
        <v>208.188</v>
      </c>
      <c r="J110" s="21"/>
      <c r="K110" s="21"/>
      <c r="L110" s="21"/>
      <c r="M110" s="21"/>
      <c r="N110" s="21">
        <v>208.188</v>
      </c>
      <c r="O110" s="21"/>
      <c r="P110" s="21"/>
      <c r="Q110" s="21">
        <f t="shared" si="24"/>
        <v>166.5504</v>
      </c>
      <c r="R110" s="21"/>
      <c r="S110" s="21"/>
      <c r="T110" s="21"/>
      <c r="U110" s="21">
        <f t="shared" si="25"/>
        <v>41.6376</v>
      </c>
      <c r="V110" s="21">
        <f t="shared" si="26"/>
        <v>0</v>
      </c>
      <c r="W110" s="21"/>
      <c r="X110" s="21"/>
      <c r="Y110" s="21"/>
      <c r="Z110" s="20"/>
      <c r="AA110" s="20"/>
      <c r="AB110" s="35" t="s">
        <v>553</v>
      </c>
      <c r="AC110" s="21"/>
      <c r="AD110" s="20" t="s">
        <v>47</v>
      </c>
      <c r="AE110" s="20"/>
    </row>
    <row r="111" spans="1:31" s="1" customFormat="1" ht="70" customHeight="1">
      <c r="A111" s="24" t="s">
        <v>555</v>
      </c>
      <c r="B111" s="35" t="s">
        <v>556</v>
      </c>
      <c r="C111" s="36" t="s">
        <v>315</v>
      </c>
      <c r="D111" s="24" t="s">
        <v>557</v>
      </c>
      <c r="E111" s="20"/>
      <c r="F111" s="24" t="s">
        <v>45</v>
      </c>
      <c r="G111" s="20" t="s">
        <v>132</v>
      </c>
      <c r="H111" s="21">
        <v>244.314</v>
      </c>
      <c r="I111" s="21">
        <f t="shared" si="23"/>
        <v>244.314</v>
      </c>
      <c r="J111" s="21"/>
      <c r="K111" s="21"/>
      <c r="L111" s="21"/>
      <c r="M111" s="21"/>
      <c r="N111" s="21">
        <v>244.314</v>
      </c>
      <c r="O111" s="21"/>
      <c r="P111" s="21"/>
      <c r="Q111" s="21">
        <f t="shared" si="24"/>
        <v>195.4512</v>
      </c>
      <c r="R111" s="21"/>
      <c r="S111" s="21"/>
      <c r="T111" s="21"/>
      <c r="U111" s="21">
        <f t="shared" si="25"/>
        <v>48.8628</v>
      </c>
      <c r="V111" s="21">
        <f t="shared" si="26"/>
        <v>0</v>
      </c>
      <c r="W111" s="21"/>
      <c r="X111" s="21"/>
      <c r="Y111" s="21"/>
      <c r="Z111" s="20"/>
      <c r="AA111" s="20"/>
      <c r="AB111" s="35" t="s">
        <v>556</v>
      </c>
      <c r="AC111" s="21"/>
      <c r="AD111" s="20" t="s">
        <v>47</v>
      </c>
      <c r="AE111" s="20"/>
    </row>
    <row r="112" spans="1:31" s="1" customFormat="1" ht="65" customHeight="1">
      <c r="A112" s="24" t="s">
        <v>558</v>
      </c>
      <c r="B112" s="35" t="s">
        <v>559</v>
      </c>
      <c r="C112" s="36" t="s">
        <v>315</v>
      </c>
      <c r="D112" s="24" t="s">
        <v>560</v>
      </c>
      <c r="E112" s="20"/>
      <c r="F112" s="24" t="s">
        <v>45</v>
      </c>
      <c r="G112" s="20" t="s">
        <v>132</v>
      </c>
      <c r="H112" s="21">
        <v>217.152</v>
      </c>
      <c r="I112" s="21">
        <f t="shared" si="23"/>
        <v>217.152</v>
      </c>
      <c r="J112" s="21"/>
      <c r="K112" s="21"/>
      <c r="L112" s="21"/>
      <c r="M112" s="21"/>
      <c r="N112" s="21">
        <v>217.152</v>
      </c>
      <c r="O112" s="21"/>
      <c r="P112" s="21"/>
      <c r="Q112" s="21">
        <f t="shared" si="24"/>
        <v>173.7216</v>
      </c>
      <c r="R112" s="21"/>
      <c r="S112" s="21"/>
      <c r="T112" s="21"/>
      <c r="U112" s="21">
        <f t="shared" si="25"/>
        <v>43.4304</v>
      </c>
      <c r="V112" s="21">
        <f t="shared" si="26"/>
        <v>0</v>
      </c>
      <c r="W112" s="21"/>
      <c r="X112" s="21"/>
      <c r="Y112" s="21"/>
      <c r="Z112" s="20"/>
      <c r="AA112" s="20"/>
      <c r="AB112" s="35" t="s">
        <v>559</v>
      </c>
      <c r="AC112" s="21"/>
      <c r="AD112" s="20" t="s">
        <v>47</v>
      </c>
      <c r="AE112" s="20"/>
    </row>
    <row r="113" spans="1:31" s="1" customFormat="1" ht="142" customHeight="1">
      <c r="A113" s="24" t="s">
        <v>561</v>
      </c>
      <c r="B113" s="35" t="s">
        <v>562</v>
      </c>
      <c r="C113" s="36" t="s">
        <v>315</v>
      </c>
      <c r="D113" s="24" t="s">
        <v>563</v>
      </c>
      <c r="E113" s="20"/>
      <c r="F113" s="24" t="s">
        <v>45</v>
      </c>
      <c r="G113" s="20" t="s">
        <v>132</v>
      </c>
      <c r="H113" s="21">
        <v>259.374</v>
      </c>
      <c r="I113" s="21">
        <f t="shared" si="23"/>
        <v>259.374</v>
      </c>
      <c r="J113" s="21"/>
      <c r="K113" s="21"/>
      <c r="L113" s="21"/>
      <c r="M113" s="21"/>
      <c r="N113" s="21">
        <v>259.374</v>
      </c>
      <c r="O113" s="21"/>
      <c r="P113" s="21"/>
      <c r="Q113" s="21">
        <f t="shared" si="24"/>
        <v>207.4992</v>
      </c>
      <c r="R113" s="21"/>
      <c r="S113" s="21"/>
      <c r="T113" s="21"/>
      <c r="U113" s="21">
        <f t="shared" si="25"/>
        <v>51.8748</v>
      </c>
      <c r="V113" s="21">
        <f t="shared" si="26"/>
        <v>0</v>
      </c>
      <c r="W113" s="21"/>
      <c r="X113" s="21"/>
      <c r="Y113" s="21"/>
      <c r="Z113" s="20"/>
      <c r="AA113" s="20"/>
      <c r="AB113" s="35" t="s">
        <v>562</v>
      </c>
      <c r="AC113" s="21"/>
      <c r="AD113" s="20" t="s">
        <v>47</v>
      </c>
      <c r="AE113" s="20"/>
    </row>
    <row r="114" spans="1:31" s="1" customFormat="1" ht="38" customHeight="1">
      <c r="A114" s="24" t="s">
        <v>564</v>
      </c>
      <c r="B114" s="35" t="s">
        <v>565</v>
      </c>
      <c r="C114" s="36" t="s">
        <v>315</v>
      </c>
      <c r="D114" s="24" t="s">
        <v>566</v>
      </c>
      <c r="E114" s="20"/>
      <c r="F114" s="24" t="s">
        <v>45</v>
      </c>
      <c r="G114" s="20" t="s">
        <v>132</v>
      </c>
      <c r="H114" s="21">
        <v>109.59</v>
      </c>
      <c r="I114" s="21">
        <f t="shared" si="23"/>
        <v>109.59</v>
      </c>
      <c r="J114" s="21"/>
      <c r="K114" s="21"/>
      <c r="L114" s="21"/>
      <c r="M114" s="21"/>
      <c r="N114" s="21">
        <v>109.59</v>
      </c>
      <c r="O114" s="21"/>
      <c r="P114" s="21"/>
      <c r="Q114" s="21">
        <f t="shared" si="24"/>
        <v>87.672</v>
      </c>
      <c r="R114" s="21"/>
      <c r="S114" s="21"/>
      <c r="T114" s="21"/>
      <c r="U114" s="21">
        <f t="shared" si="25"/>
        <v>21.918</v>
      </c>
      <c r="V114" s="21">
        <f t="shared" si="26"/>
        <v>0</v>
      </c>
      <c r="W114" s="21"/>
      <c r="X114" s="21"/>
      <c r="Y114" s="21"/>
      <c r="Z114" s="20"/>
      <c r="AA114" s="20"/>
      <c r="AB114" s="35" t="s">
        <v>565</v>
      </c>
      <c r="AC114" s="21"/>
      <c r="AD114" s="20" t="s">
        <v>47</v>
      </c>
      <c r="AE114" s="20"/>
    </row>
    <row r="115" spans="1:31" s="1" customFormat="1" ht="72" customHeight="1">
      <c r="A115" s="24" t="s">
        <v>567</v>
      </c>
      <c r="B115" s="35" t="s">
        <v>568</v>
      </c>
      <c r="C115" s="36" t="s">
        <v>315</v>
      </c>
      <c r="D115" s="24" t="s">
        <v>569</v>
      </c>
      <c r="E115" s="20"/>
      <c r="F115" s="24" t="s">
        <v>45</v>
      </c>
      <c r="G115" s="20" t="s">
        <v>132</v>
      </c>
      <c r="H115" s="21">
        <v>83.46</v>
      </c>
      <c r="I115" s="21">
        <f t="shared" si="23"/>
        <v>83.46</v>
      </c>
      <c r="J115" s="21"/>
      <c r="K115" s="21"/>
      <c r="L115" s="21"/>
      <c r="M115" s="21"/>
      <c r="N115" s="21">
        <v>83.46</v>
      </c>
      <c r="O115" s="21"/>
      <c r="P115" s="21"/>
      <c r="Q115" s="21">
        <f t="shared" si="24"/>
        <v>66.768</v>
      </c>
      <c r="R115" s="21"/>
      <c r="S115" s="21"/>
      <c r="T115" s="21"/>
      <c r="U115" s="21">
        <f t="shared" si="25"/>
        <v>16.692</v>
      </c>
      <c r="V115" s="21">
        <f t="shared" si="26"/>
        <v>0</v>
      </c>
      <c r="W115" s="21"/>
      <c r="X115" s="21"/>
      <c r="Y115" s="21"/>
      <c r="Z115" s="20"/>
      <c r="AA115" s="20"/>
      <c r="AB115" s="35" t="s">
        <v>568</v>
      </c>
      <c r="AC115" s="21"/>
      <c r="AD115" s="20" t="s">
        <v>47</v>
      </c>
      <c r="AE115" s="20"/>
    </row>
    <row r="116" spans="1:31" s="1" customFormat="1" ht="42" customHeight="1">
      <c r="A116" s="24" t="s">
        <v>570</v>
      </c>
      <c r="B116" s="35" t="s">
        <v>571</v>
      </c>
      <c r="C116" s="36" t="s">
        <v>315</v>
      </c>
      <c r="D116" s="24" t="s">
        <v>572</v>
      </c>
      <c r="E116" s="20"/>
      <c r="F116" s="24" t="s">
        <v>45</v>
      </c>
      <c r="G116" s="20" t="s">
        <v>132</v>
      </c>
      <c r="H116" s="21">
        <v>100.53</v>
      </c>
      <c r="I116" s="21">
        <f t="shared" si="23"/>
        <v>100.53</v>
      </c>
      <c r="J116" s="21"/>
      <c r="K116" s="21"/>
      <c r="L116" s="21"/>
      <c r="M116" s="21"/>
      <c r="N116" s="21">
        <v>100.53</v>
      </c>
      <c r="O116" s="21"/>
      <c r="P116" s="21"/>
      <c r="Q116" s="21">
        <f t="shared" si="24"/>
        <v>80.424</v>
      </c>
      <c r="R116" s="21"/>
      <c r="S116" s="21"/>
      <c r="T116" s="21"/>
      <c r="U116" s="21">
        <f t="shared" si="25"/>
        <v>20.106</v>
      </c>
      <c r="V116" s="21">
        <f t="shared" si="26"/>
        <v>0</v>
      </c>
      <c r="W116" s="21"/>
      <c r="X116" s="21"/>
      <c r="Y116" s="21"/>
      <c r="Z116" s="20"/>
      <c r="AA116" s="20"/>
      <c r="AB116" s="35" t="s">
        <v>571</v>
      </c>
      <c r="AC116" s="21"/>
      <c r="AD116" s="20" t="s">
        <v>47</v>
      </c>
      <c r="AE116" s="20"/>
    </row>
    <row r="117" spans="1:31" s="1" customFormat="1" ht="38" customHeight="1">
      <c r="A117" s="24" t="s">
        <v>573</v>
      </c>
      <c r="B117" s="35" t="s">
        <v>574</v>
      </c>
      <c r="C117" s="36" t="s">
        <v>315</v>
      </c>
      <c r="D117" s="24" t="s">
        <v>575</v>
      </c>
      <c r="E117" s="20"/>
      <c r="F117" s="24" t="s">
        <v>45</v>
      </c>
      <c r="G117" s="20" t="s">
        <v>132</v>
      </c>
      <c r="H117" s="21">
        <v>241.308</v>
      </c>
      <c r="I117" s="21">
        <f t="shared" si="23"/>
        <v>241.308</v>
      </c>
      <c r="J117" s="21"/>
      <c r="K117" s="21"/>
      <c r="L117" s="21"/>
      <c r="M117" s="21"/>
      <c r="N117" s="21">
        <v>241.308</v>
      </c>
      <c r="O117" s="21"/>
      <c r="P117" s="21"/>
      <c r="Q117" s="21">
        <f t="shared" si="24"/>
        <v>193.0464</v>
      </c>
      <c r="R117" s="21"/>
      <c r="S117" s="21"/>
      <c r="T117" s="21"/>
      <c r="U117" s="21">
        <f t="shared" si="25"/>
        <v>48.2616</v>
      </c>
      <c r="V117" s="21">
        <f t="shared" si="26"/>
        <v>0</v>
      </c>
      <c r="W117" s="21"/>
      <c r="X117" s="21"/>
      <c r="Y117" s="21"/>
      <c r="Z117" s="20"/>
      <c r="AA117" s="20"/>
      <c r="AB117" s="35" t="s">
        <v>574</v>
      </c>
      <c r="AC117" s="21"/>
      <c r="AD117" s="20" t="s">
        <v>47</v>
      </c>
      <c r="AE117" s="20"/>
    </row>
    <row r="118" spans="1:31" s="1" customFormat="1" ht="72" customHeight="1">
      <c r="A118" s="24" t="s">
        <v>576</v>
      </c>
      <c r="B118" s="35" t="s">
        <v>577</v>
      </c>
      <c r="C118" s="36" t="s">
        <v>315</v>
      </c>
      <c r="D118" s="24" t="s">
        <v>578</v>
      </c>
      <c r="E118" s="20"/>
      <c r="F118" s="24" t="s">
        <v>45</v>
      </c>
      <c r="G118" s="20" t="s">
        <v>132</v>
      </c>
      <c r="H118" s="21">
        <v>138.732</v>
      </c>
      <c r="I118" s="21">
        <f t="shared" si="23"/>
        <v>138.732</v>
      </c>
      <c r="J118" s="21"/>
      <c r="K118" s="21"/>
      <c r="L118" s="21"/>
      <c r="M118" s="21"/>
      <c r="N118" s="21">
        <v>138.732</v>
      </c>
      <c r="O118" s="21"/>
      <c r="P118" s="21"/>
      <c r="Q118" s="21">
        <f t="shared" si="24"/>
        <v>110.9856</v>
      </c>
      <c r="R118" s="21"/>
      <c r="S118" s="21"/>
      <c r="T118" s="21"/>
      <c r="U118" s="21">
        <f t="shared" si="25"/>
        <v>27.7464</v>
      </c>
      <c r="V118" s="21">
        <f t="shared" si="26"/>
        <v>0</v>
      </c>
      <c r="W118" s="21"/>
      <c r="X118" s="21"/>
      <c r="Y118" s="21"/>
      <c r="Z118" s="20"/>
      <c r="AA118" s="20"/>
      <c r="AB118" s="35" t="s">
        <v>577</v>
      </c>
      <c r="AC118" s="21"/>
      <c r="AD118" s="20" t="s">
        <v>47</v>
      </c>
      <c r="AE118" s="20"/>
    </row>
    <row r="119" spans="1:31" s="1" customFormat="1" ht="92" customHeight="1">
      <c r="A119" s="24" t="s">
        <v>579</v>
      </c>
      <c r="B119" s="35" t="s">
        <v>580</v>
      </c>
      <c r="C119" s="36" t="s">
        <v>315</v>
      </c>
      <c r="D119" s="24" t="s">
        <v>581</v>
      </c>
      <c r="E119" s="20"/>
      <c r="F119" s="24" t="s">
        <v>45</v>
      </c>
      <c r="G119" s="20" t="s">
        <v>132</v>
      </c>
      <c r="H119" s="21">
        <v>239.268</v>
      </c>
      <c r="I119" s="21">
        <f t="shared" si="23"/>
        <v>239.268</v>
      </c>
      <c r="J119" s="21"/>
      <c r="K119" s="21"/>
      <c r="L119" s="21"/>
      <c r="M119" s="21"/>
      <c r="N119" s="21">
        <v>239.268</v>
      </c>
      <c r="O119" s="21"/>
      <c r="P119" s="21"/>
      <c r="Q119" s="21">
        <f t="shared" si="24"/>
        <v>191.4144</v>
      </c>
      <c r="R119" s="21"/>
      <c r="S119" s="21"/>
      <c r="T119" s="21"/>
      <c r="U119" s="21">
        <f t="shared" si="25"/>
        <v>47.8536</v>
      </c>
      <c r="V119" s="21">
        <f t="shared" si="26"/>
        <v>0</v>
      </c>
      <c r="W119" s="21"/>
      <c r="X119" s="21"/>
      <c r="Y119" s="21"/>
      <c r="Z119" s="20"/>
      <c r="AA119" s="20"/>
      <c r="AB119" s="35" t="s">
        <v>580</v>
      </c>
      <c r="AC119" s="21"/>
      <c r="AD119" s="20" t="s">
        <v>47</v>
      </c>
      <c r="AE119" s="20"/>
    </row>
    <row r="120" spans="1:31" s="1" customFormat="1" ht="34" customHeight="1">
      <c r="A120" s="24" t="s">
        <v>582</v>
      </c>
      <c r="B120" s="35" t="s">
        <v>583</v>
      </c>
      <c r="C120" s="36" t="s">
        <v>315</v>
      </c>
      <c r="D120" s="24" t="s">
        <v>584</v>
      </c>
      <c r="E120" s="20"/>
      <c r="F120" s="24" t="s">
        <v>45</v>
      </c>
      <c r="G120" s="20" t="s">
        <v>132</v>
      </c>
      <c r="H120" s="21">
        <v>227.196</v>
      </c>
      <c r="I120" s="21">
        <f t="shared" si="23"/>
        <v>227.196</v>
      </c>
      <c r="J120" s="21"/>
      <c r="K120" s="21"/>
      <c r="L120" s="21"/>
      <c r="M120" s="21"/>
      <c r="N120" s="21">
        <v>227.196</v>
      </c>
      <c r="O120" s="21"/>
      <c r="P120" s="21"/>
      <c r="Q120" s="21">
        <f t="shared" si="24"/>
        <v>181.7568</v>
      </c>
      <c r="R120" s="21"/>
      <c r="S120" s="21"/>
      <c r="T120" s="21"/>
      <c r="U120" s="21">
        <f t="shared" si="25"/>
        <v>45.4392</v>
      </c>
      <c r="V120" s="21">
        <f t="shared" si="26"/>
        <v>0</v>
      </c>
      <c r="W120" s="21"/>
      <c r="X120" s="21"/>
      <c r="Y120" s="21"/>
      <c r="Z120" s="20"/>
      <c r="AA120" s="20"/>
      <c r="AB120" s="35" t="s">
        <v>583</v>
      </c>
      <c r="AC120" s="21"/>
      <c r="AD120" s="20" t="s">
        <v>47</v>
      </c>
      <c r="AE120" s="20"/>
    </row>
    <row r="121" spans="1:31" s="1" customFormat="1" ht="32" customHeight="1">
      <c r="A121" s="24" t="s">
        <v>585</v>
      </c>
      <c r="B121" s="35" t="s">
        <v>586</v>
      </c>
      <c r="C121" s="36" t="s">
        <v>315</v>
      </c>
      <c r="D121" s="24" t="s">
        <v>587</v>
      </c>
      <c r="E121" s="20"/>
      <c r="F121" s="24" t="s">
        <v>45</v>
      </c>
      <c r="G121" s="20" t="s">
        <v>132</v>
      </c>
      <c r="H121" s="21">
        <v>114.624</v>
      </c>
      <c r="I121" s="21">
        <f t="shared" si="23"/>
        <v>114.624</v>
      </c>
      <c r="J121" s="21"/>
      <c r="K121" s="21"/>
      <c r="L121" s="21"/>
      <c r="M121" s="21"/>
      <c r="N121" s="21">
        <v>114.624</v>
      </c>
      <c r="O121" s="21"/>
      <c r="P121" s="21"/>
      <c r="Q121" s="21">
        <f t="shared" si="24"/>
        <v>91.6992</v>
      </c>
      <c r="R121" s="21"/>
      <c r="S121" s="21"/>
      <c r="T121" s="21"/>
      <c r="U121" s="21">
        <f t="shared" si="25"/>
        <v>22.9248</v>
      </c>
      <c r="V121" s="21">
        <f t="shared" si="26"/>
        <v>0</v>
      </c>
      <c r="W121" s="21"/>
      <c r="X121" s="21"/>
      <c r="Y121" s="21"/>
      <c r="Z121" s="20"/>
      <c r="AA121" s="20"/>
      <c r="AB121" s="35" t="s">
        <v>586</v>
      </c>
      <c r="AC121" s="21"/>
      <c r="AD121" s="20" t="s">
        <v>47</v>
      </c>
      <c r="AE121" s="20"/>
    </row>
    <row r="122" spans="1:31" s="1" customFormat="1" ht="41" customHeight="1">
      <c r="A122" s="24" t="s">
        <v>588</v>
      </c>
      <c r="B122" s="35" t="s">
        <v>589</v>
      </c>
      <c r="C122" s="36" t="s">
        <v>315</v>
      </c>
      <c r="D122" s="24" t="s">
        <v>590</v>
      </c>
      <c r="E122" s="20"/>
      <c r="F122" s="24" t="s">
        <v>45</v>
      </c>
      <c r="G122" s="20" t="s">
        <v>132</v>
      </c>
      <c r="H122" s="21">
        <v>168.6</v>
      </c>
      <c r="I122" s="21">
        <f t="shared" si="23"/>
        <v>168.6</v>
      </c>
      <c r="J122" s="21"/>
      <c r="K122" s="21"/>
      <c r="L122" s="21"/>
      <c r="M122" s="21"/>
      <c r="N122" s="21">
        <v>168.6</v>
      </c>
      <c r="O122" s="21"/>
      <c r="P122" s="21"/>
      <c r="Q122" s="21">
        <f t="shared" si="24"/>
        <v>134.88</v>
      </c>
      <c r="R122" s="21"/>
      <c r="S122" s="21"/>
      <c r="T122" s="21"/>
      <c r="U122" s="21">
        <f t="shared" si="25"/>
        <v>33.72</v>
      </c>
      <c r="V122" s="21">
        <f t="shared" si="26"/>
        <v>0</v>
      </c>
      <c r="W122" s="21"/>
      <c r="X122" s="21"/>
      <c r="Y122" s="21"/>
      <c r="Z122" s="20"/>
      <c r="AA122" s="20"/>
      <c r="AB122" s="35" t="s">
        <v>589</v>
      </c>
      <c r="AC122" s="21"/>
      <c r="AD122" s="20" t="s">
        <v>47</v>
      </c>
      <c r="AE122" s="20"/>
    </row>
    <row r="123" spans="1:31" s="1" customFormat="1" ht="85" customHeight="1">
      <c r="A123" s="24" t="s">
        <v>591</v>
      </c>
      <c r="B123" s="35" t="s">
        <v>592</v>
      </c>
      <c r="C123" s="36" t="s">
        <v>315</v>
      </c>
      <c r="D123" s="24" t="s">
        <v>593</v>
      </c>
      <c r="E123" s="20"/>
      <c r="F123" s="24" t="s">
        <v>45</v>
      </c>
      <c r="G123" s="20" t="s">
        <v>132</v>
      </c>
      <c r="H123" s="21">
        <v>282.966</v>
      </c>
      <c r="I123" s="21">
        <f t="shared" si="23"/>
        <v>282.966</v>
      </c>
      <c r="J123" s="21"/>
      <c r="K123" s="21"/>
      <c r="L123" s="21"/>
      <c r="M123" s="21"/>
      <c r="N123" s="21">
        <v>282.966</v>
      </c>
      <c r="O123" s="21"/>
      <c r="P123" s="21"/>
      <c r="Q123" s="21">
        <f t="shared" si="24"/>
        <v>226.3728</v>
      </c>
      <c r="R123" s="21"/>
      <c r="S123" s="21"/>
      <c r="T123" s="21"/>
      <c r="U123" s="21">
        <f t="shared" si="25"/>
        <v>56.5932</v>
      </c>
      <c r="V123" s="21">
        <f t="shared" si="26"/>
        <v>0</v>
      </c>
      <c r="W123" s="21"/>
      <c r="X123" s="21"/>
      <c r="Y123" s="21"/>
      <c r="Z123" s="20"/>
      <c r="AA123" s="20"/>
      <c r="AB123" s="35" t="s">
        <v>592</v>
      </c>
      <c r="AC123" s="21"/>
      <c r="AD123" s="20" t="s">
        <v>47</v>
      </c>
      <c r="AE123" s="20"/>
    </row>
    <row r="124" spans="1:31" s="1" customFormat="1" ht="85" customHeight="1">
      <c r="A124" s="24" t="s">
        <v>594</v>
      </c>
      <c r="B124" s="28" t="s">
        <v>595</v>
      </c>
      <c r="C124" s="36" t="s">
        <v>315</v>
      </c>
      <c r="D124" s="21">
        <v>14000</v>
      </c>
      <c r="E124" s="20"/>
      <c r="F124" s="24" t="s">
        <v>224</v>
      </c>
      <c r="G124" s="20" t="s">
        <v>132</v>
      </c>
      <c r="H124" s="21">
        <v>180</v>
      </c>
      <c r="I124" s="21">
        <f t="shared" si="23"/>
        <v>180</v>
      </c>
      <c r="J124" s="21"/>
      <c r="K124" s="21"/>
      <c r="L124" s="21"/>
      <c r="M124" s="21"/>
      <c r="N124" s="21">
        <v>180</v>
      </c>
      <c r="O124" s="21"/>
      <c r="P124" s="21"/>
      <c r="Q124" s="21">
        <v>180</v>
      </c>
      <c r="R124" s="21"/>
      <c r="S124" s="21"/>
      <c r="T124" s="21"/>
      <c r="U124" s="21"/>
      <c r="V124" s="21">
        <f t="shared" si="26"/>
        <v>0</v>
      </c>
      <c r="W124" s="21"/>
      <c r="X124" s="21"/>
      <c r="Y124" s="21"/>
      <c r="Z124" s="20"/>
      <c r="AA124" s="20"/>
      <c r="AB124" s="28" t="s">
        <v>596</v>
      </c>
      <c r="AC124" s="21"/>
      <c r="AD124" s="28" t="s">
        <v>597</v>
      </c>
      <c r="AE124" s="20"/>
    </row>
    <row r="125" spans="1:31" s="1" customFormat="1" ht="30" customHeight="1">
      <c r="A125" s="23" t="s">
        <v>598</v>
      </c>
      <c r="B125" s="20"/>
      <c r="C125" s="20"/>
      <c r="D125" s="21"/>
      <c r="E125" s="20"/>
      <c r="F125" s="21"/>
      <c r="G125" s="20"/>
      <c r="H125" s="21">
        <f>SUM(H126:H134)</f>
        <v>582.633862</v>
      </c>
      <c r="I125" s="21">
        <f t="shared" si="23"/>
        <v>582.633862</v>
      </c>
      <c r="J125" s="21">
        <f>SUM(J126:J134)</f>
        <v>582.633862</v>
      </c>
      <c r="K125" s="21">
        <f>SUM(K126:K134)</f>
        <v>582.633862</v>
      </c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>
        <f t="shared" si="26"/>
        <v>0</v>
      </c>
      <c r="W125" s="21"/>
      <c r="X125" s="21"/>
      <c r="Y125" s="21"/>
      <c r="Z125" s="20"/>
      <c r="AA125" s="20"/>
      <c r="AB125" s="28"/>
      <c r="AC125" s="21"/>
      <c r="AD125" s="20"/>
      <c r="AE125" s="20"/>
    </row>
    <row r="126" spans="1:31" s="1" customFormat="1" ht="25.5" customHeight="1">
      <c r="A126" s="24" t="s">
        <v>102</v>
      </c>
      <c r="B126" s="28" t="s">
        <v>599</v>
      </c>
      <c r="C126" s="20" t="s">
        <v>600</v>
      </c>
      <c r="D126" s="21">
        <v>1</v>
      </c>
      <c r="E126" s="20"/>
      <c r="F126" s="24" t="s">
        <v>601</v>
      </c>
      <c r="G126" s="20" t="s">
        <v>602</v>
      </c>
      <c r="H126" s="21">
        <v>66.89543</v>
      </c>
      <c r="I126" s="21">
        <f t="shared" si="23"/>
        <v>66.89543</v>
      </c>
      <c r="J126" s="21">
        <v>66.89543</v>
      </c>
      <c r="K126" s="21">
        <v>66.89543</v>
      </c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>
        <f t="shared" si="26"/>
        <v>0</v>
      </c>
      <c r="W126" s="21"/>
      <c r="X126" s="21"/>
      <c r="Y126" s="21"/>
      <c r="Z126" s="20"/>
      <c r="AA126" s="20"/>
      <c r="AB126" s="28" t="s">
        <v>599</v>
      </c>
      <c r="AC126" s="21"/>
      <c r="AD126" s="20"/>
      <c r="AE126" s="20"/>
    </row>
    <row r="127" spans="1:31" s="1" customFormat="1" ht="25.5" customHeight="1">
      <c r="A127" s="24" t="s">
        <v>603</v>
      </c>
      <c r="B127" s="28" t="s">
        <v>604</v>
      </c>
      <c r="C127" s="20" t="s">
        <v>600</v>
      </c>
      <c r="D127" s="21">
        <v>1</v>
      </c>
      <c r="E127" s="20"/>
      <c r="F127" s="24" t="s">
        <v>601</v>
      </c>
      <c r="G127" s="20" t="s">
        <v>602</v>
      </c>
      <c r="H127" s="21">
        <v>42.3556</v>
      </c>
      <c r="I127" s="21">
        <f t="shared" si="23"/>
        <v>42.3556</v>
      </c>
      <c r="J127" s="21">
        <v>42.3556</v>
      </c>
      <c r="K127" s="21">
        <v>42.3556</v>
      </c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>
        <f t="shared" si="26"/>
        <v>0</v>
      </c>
      <c r="W127" s="21"/>
      <c r="X127" s="21"/>
      <c r="Y127" s="21"/>
      <c r="Z127" s="20"/>
      <c r="AA127" s="20"/>
      <c r="AB127" s="28" t="s">
        <v>604</v>
      </c>
      <c r="AC127" s="21"/>
      <c r="AD127" s="20"/>
      <c r="AE127" s="20"/>
    </row>
    <row r="128" spans="1:31" s="1" customFormat="1" ht="25.5" customHeight="1">
      <c r="A128" s="24" t="s">
        <v>605</v>
      </c>
      <c r="B128" s="28" t="s">
        <v>606</v>
      </c>
      <c r="C128" s="20" t="s">
        <v>600</v>
      </c>
      <c r="D128" s="21">
        <v>1</v>
      </c>
      <c r="E128" s="20"/>
      <c r="F128" s="24" t="s">
        <v>601</v>
      </c>
      <c r="G128" s="20" t="s">
        <v>602</v>
      </c>
      <c r="H128" s="21">
        <v>68.604535</v>
      </c>
      <c r="I128" s="21">
        <f t="shared" si="23"/>
        <v>68.604535</v>
      </c>
      <c r="J128" s="21">
        <v>68.604535</v>
      </c>
      <c r="K128" s="21">
        <v>68.604535</v>
      </c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>
        <f t="shared" si="26"/>
        <v>0</v>
      </c>
      <c r="W128" s="21"/>
      <c r="X128" s="21"/>
      <c r="Y128" s="21"/>
      <c r="Z128" s="20"/>
      <c r="AA128" s="20"/>
      <c r="AB128" s="28" t="s">
        <v>606</v>
      </c>
      <c r="AC128" s="21"/>
      <c r="AD128" s="20"/>
      <c r="AE128" s="20"/>
    </row>
    <row r="129" spans="1:31" s="1" customFormat="1" ht="25.5" customHeight="1">
      <c r="A129" s="24" t="s">
        <v>607</v>
      </c>
      <c r="B129" s="28" t="s">
        <v>608</v>
      </c>
      <c r="C129" s="20" t="s">
        <v>600</v>
      </c>
      <c r="D129" s="21">
        <v>1</v>
      </c>
      <c r="E129" s="20"/>
      <c r="F129" s="24" t="s">
        <v>601</v>
      </c>
      <c r="G129" s="20" t="s">
        <v>602</v>
      </c>
      <c r="H129" s="21">
        <v>64.207678</v>
      </c>
      <c r="I129" s="21">
        <f t="shared" si="23"/>
        <v>64.207678</v>
      </c>
      <c r="J129" s="21">
        <v>64.207678</v>
      </c>
      <c r="K129" s="21">
        <v>64.207678</v>
      </c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>
        <f t="shared" si="26"/>
        <v>0</v>
      </c>
      <c r="W129" s="21"/>
      <c r="X129" s="21"/>
      <c r="Y129" s="21"/>
      <c r="Z129" s="20"/>
      <c r="AA129" s="20"/>
      <c r="AB129" s="28" t="s">
        <v>608</v>
      </c>
      <c r="AC129" s="21"/>
      <c r="AD129" s="20"/>
      <c r="AE129" s="20"/>
    </row>
    <row r="130" spans="1:31" s="1" customFormat="1" ht="25.5" customHeight="1">
      <c r="A130" s="24" t="s">
        <v>609</v>
      </c>
      <c r="B130" s="28" t="s">
        <v>610</v>
      </c>
      <c r="C130" s="20" t="s">
        <v>600</v>
      </c>
      <c r="D130" s="21">
        <v>1</v>
      </c>
      <c r="E130" s="20"/>
      <c r="F130" s="24" t="s">
        <v>601</v>
      </c>
      <c r="G130" s="20" t="s">
        <v>602</v>
      </c>
      <c r="H130" s="21">
        <v>83.23008</v>
      </c>
      <c r="I130" s="21">
        <f t="shared" si="23"/>
        <v>83.23008</v>
      </c>
      <c r="J130" s="21">
        <v>83.23008</v>
      </c>
      <c r="K130" s="21">
        <v>83.23008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>
        <f t="shared" si="26"/>
        <v>0</v>
      </c>
      <c r="W130" s="21"/>
      <c r="X130" s="21"/>
      <c r="Y130" s="21"/>
      <c r="Z130" s="20"/>
      <c r="AA130" s="20"/>
      <c r="AB130" s="28" t="s">
        <v>610</v>
      </c>
      <c r="AC130" s="21"/>
      <c r="AD130" s="20"/>
      <c r="AE130" s="20"/>
    </row>
    <row r="131" spans="1:31" s="1" customFormat="1" ht="25.5" customHeight="1">
      <c r="A131" s="24" t="s">
        <v>611</v>
      </c>
      <c r="B131" s="28" t="s">
        <v>612</v>
      </c>
      <c r="C131" s="20" t="s">
        <v>600</v>
      </c>
      <c r="D131" s="21">
        <v>1</v>
      </c>
      <c r="E131" s="20"/>
      <c r="F131" s="24" t="s">
        <v>601</v>
      </c>
      <c r="G131" s="20" t="s">
        <v>602</v>
      </c>
      <c r="H131" s="21">
        <v>91.000862</v>
      </c>
      <c r="I131" s="21">
        <f t="shared" si="23"/>
        <v>91.000862</v>
      </c>
      <c r="J131" s="21">
        <v>91.000862</v>
      </c>
      <c r="K131" s="21">
        <v>91.000862</v>
      </c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>
        <f t="shared" si="26"/>
        <v>0</v>
      </c>
      <c r="W131" s="21"/>
      <c r="X131" s="21"/>
      <c r="Y131" s="21"/>
      <c r="Z131" s="20"/>
      <c r="AA131" s="20"/>
      <c r="AB131" s="28" t="s">
        <v>612</v>
      </c>
      <c r="AC131" s="21"/>
      <c r="AD131" s="20"/>
      <c r="AE131" s="20"/>
    </row>
    <row r="132" spans="1:31" s="1" customFormat="1" ht="25.5" customHeight="1">
      <c r="A132" s="24" t="s">
        <v>613</v>
      </c>
      <c r="B132" s="28" t="s">
        <v>614</v>
      </c>
      <c r="C132" s="20" t="s">
        <v>600</v>
      </c>
      <c r="D132" s="21">
        <v>1</v>
      </c>
      <c r="E132" s="20"/>
      <c r="F132" s="24" t="s">
        <v>601</v>
      </c>
      <c r="G132" s="20" t="s">
        <v>602</v>
      </c>
      <c r="H132" s="40">
        <v>86.146884</v>
      </c>
      <c r="I132" s="40">
        <f t="shared" si="23"/>
        <v>86.146884</v>
      </c>
      <c r="J132" s="40">
        <v>86.146884</v>
      </c>
      <c r="K132" s="40">
        <v>86.146884</v>
      </c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>
        <f t="shared" si="26"/>
        <v>0</v>
      </c>
      <c r="W132" s="21"/>
      <c r="X132" s="21"/>
      <c r="Y132" s="21"/>
      <c r="Z132" s="20"/>
      <c r="AA132" s="20"/>
      <c r="AB132" s="28" t="s">
        <v>614</v>
      </c>
      <c r="AC132" s="21"/>
      <c r="AD132" s="20"/>
      <c r="AE132" s="20"/>
    </row>
    <row r="133" spans="1:31" s="1" customFormat="1" ht="25.5" customHeight="1">
      <c r="A133" s="24" t="s">
        <v>615</v>
      </c>
      <c r="B133" s="28" t="s">
        <v>616</v>
      </c>
      <c r="C133" s="20" t="s">
        <v>600</v>
      </c>
      <c r="D133" s="21">
        <v>1</v>
      </c>
      <c r="E133" s="20"/>
      <c r="F133" s="24" t="s">
        <v>601</v>
      </c>
      <c r="G133" s="20" t="s">
        <v>602</v>
      </c>
      <c r="H133" s="41"/>
      <c r="I133" s="41"/>
      <c r="J133" s="41"/>
      <c r="K133" s="4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>
        <f t="shared" si="26"/>
        <v>0</v>
      </c>
      <c r="W133" s="21"/>
      <c r="X133" s="21"/>
      <c r="Y133" s="21"/>
      <c r="Z133" s="20"/>
      <c r="AA133" s="20"/>
      <c r="AB133" s="28" t="s">
        <v>616</v>
      </c>
      <c r="AC133" s="21"/>
      <c r="AD133" s="20"/>
      <c r="AE133" s="20"/>
    </row>
    <row r="134" spans="1:31" s="1" customFormat="1" ht="25.5" customHeight="1">
      <c r="A134" s="24" t="s">
        <v>617</v>
      </c>
      <c r="B134" s="28" t="s">
        <v>618</v>
      </c>
      <c r="C134" s="20" t="s">
        <v>600</v>
      </c>
      <c r="D134" s="21">
        <v>1</v>
      </c>
      <c r="E134" s="20"/>
      <c r="F134" s="24" t="s">
        <v>601</v>
      </c>
      <c r="G134" s="20" t="s">
        <v>602</v>
      </c>
      <c r="H134" s="21">
        <v>80.192793</v>
      </c>
      <c r="I134" s="21">
        <f>J134+N134</f>
        <v>80.192793</v>
      </c>
      <c r="J134" s="21">
        <v>80.192793</v>
      </c>
      <c r="K134" s="21">
        <v>80.192793</v>
      </c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>
        <f t="shared" si="26"/>
        <v>0</v>
      </c>
      <c r="W134" s="21"/>
      <c r="X134" s="21"/>
      <c r="Y134" s="21"/>
      <c r="Z134" s="20"/>
      <c r="AA134" s="20"/>
      <c r="AB134" s="28" t="s">
        <v>618</v>
      </c>
      <c r="AC134" s="21"/>
      <c r="AD134" s="20"/>
      <c r="AE134" s="20"/>
    </row>
    <row r="135" spans="1:31" s="1" customFormat="1" ht="31" customHeight="1">
      <c r="A135" s="47" t="s">
        <v>619</v>
      </c>
      <c r="B135" s="20"/>
      <c r="C135" s="20"/>
      <c r="D135" s="21"/>
      <c r="E135" s="20"/>
      <c r="F135" s="21"/>
      <c r="G135" s="20"/>
      <c r="H135" s="21">
        <f>H136+H140+H145</f>
        <v>19201.25</v>
      </c>
      <c r="I135" s="21">
        <f>J135+N135</f>
        <v>18745.87</v>
      </c>
      <c r="J135" s="21">
        <f>J136+J140+J145</f>
        <v>18745.87</v>
      </c>
      <c r="K135" s="21">
        <f>K136+K140+K145</f>
        <v>18745.87</v>
      </c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>
        <f t="shared" si="26"/>
        <v>455.38</v>
      </c>
      <c r="W135" s="21"/>
      <c r="X135" s="21"/>
      <c r="Y135" s="21">
        <f>Y136+Y140+Y145</f>
        <v>455.38</v>
      </c>
      <c r="Z135" s="20"/>
      <c r="AA135" s="20"/>
      <c r="AB135" s="28"/>
      <c r="AC135" s="21"/>
      <c r="AD135" s="20"/>
      <c r="AE135" s="20"/>
    </row>
    <row r="136" spans="1:31" s="1" customFormat="1" ht="37" customHeight="1">
      <c r="A136" s="23" t="s">
        <v>620</v>
      </c>
      <c r="B136" s="20"/>
      <c r="C136" s="20"/>
      <c r="D136" s="21"/>
      <c r="E136" s="20"/>
      <c r="F136" s="21"/>
      <c r="G136" s="20"/>
      <c r="H136" s="21">
        <f>H139</f>
        <v>0</v>
      </c>
      <c r="I136" s="21">
        <f>J136+N136</f>
        <v>0</v>
      </c>
      <c r="J136" s="21">
        <f>J139</f>
        <v>0</v>
      </c>
      <c r="K136" s="21">
        <f>K139</f>
        <v>0</v>
      </c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0"/>
      <c r="AA136" s="20"/>
      <c r="AB136" s="28"/>
      <c r="AC136" s="21"/>
      <c r="AD136" s="20"/>
      <c r="AE136" s="20"/>
    </row>
    <row r="137" spans="1:31" s="1" customFormat="1" ht="37" customHeight="1">
      <c r="A137" s="23" t="s">
        <v>621</v>
      </c>
      <c r="B137" s="20"/>
      <c r="C137" s="20"/>
      <c r="D137" s="21"/>
      <c r="E137" s="20"/>
      <c r="F137" s="21"/>
      <c r="G137" s="20"/>
      <c r="H137" s="21"/>
      <c r="I137" s="21">
        <f>J137+N137</f>
        <v>0</v>
      </c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0"/>
      <c r="AA137" s="20"/>
      <c r="AB137" s="28"/>
      <c r="AC137" s="21"/>
      <c r="AD137" s="20"/>
      <c r="AE137" s="20"/>
    </row>
    <row r="138" spans="1:31" s="1" customFormat="1" ht="37" customHeight="1">
      <c r="A138" s="23" t="s">
        <v>622</v>
      </c>
      <c r="B138" s="20"/>
      <c r="C138" s="20"/>
      <c r="D138" s="21"/>
      <c r="E138" s="20"/>
      <c r="F138" s="21"/>
      <c r="G138" s="20"/>
      <c r="H138" s="21"/>
      <c r="I138" s="21">
        <f>J138+N138</f>
        <v>0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0"/>
      <c r="AA138" s="20"/>
      <c r="AB138" s="28"/>
      <c r="AC138" s="21"/>
      <c r="AD138" s="20"/>
      <c r="AE138" s="20"/>
    </row>
    <row r="139" spans="1:31" s="1" customFormat="1" ht="37" customHeight="1">
      <c r="A139" s="23" t="s">
        <v>623</v>
      </c>
      <c r="B139" s="20"/>
      <c r="C139" s="20"/>
      <c r="D139" s="21"/>
      <c r="E139" s="20"/>
      <c r="F139" s="21"/>
      <c r="G139" s="20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0"/>
      <c r="AA139" s="20"/>
      <c r="AB139" s="28"/>
      <c r="AC139" s="21"/>
      <c r="AD139" s="20"/>
      <c r="AE139" s="20"/>
    </row>
    <row r="140" spans="1:31" s="1" customFormat="1" ht="37" customHeight="1">
      <c r="A140" s="23" t="s">
        <v>624</v>
      </c>
      <c r="B140" s="20"/>
      <c r="C140" s="20"/>
      <c r="D140" s="21"/>
      <c r="E140" s="20"/>
      <c r="F140" s="21"/>
      <c r="G140" s="20"/>
      <c r="H140" s="21">
        <f>H141+H142</f>
        <v>12081</v>
      </c>
      <c r="I140" s="21">
        <f>J140+N140</f>
        <v>12081</v>
      </c>
      <c r="J140" s="21">
        <f>J141+J142</f>
        <v>12081</v>
      </c>
      <c r="K140" s="21">
        <f>K141+K142</f>
        <v>12081</v>
      </c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0"/>
      <c r="AA140" s="20"/>
      <c r="AB140" s="28"/>
      <c r="AC140" s="21"/>
      <c r="AD140" s="20"/>
      <c r="AE140" s="20"/>
    </row>
    <row r="141" spans="1:31" s="1" customFormat="1" ht="37" customHeight="1">
      <c r="A141" s="23" t="s">
        <v>625</v>
      </c>
      <c r="B141" s="20"/>
      <c r="C141" s="20"/>
      <c r="D141" s="21"/>
      <c r="E141" s="20"/>
      <c r="F141" s="21"/>
      <c r="G141" s="20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0"/>
      <c r="AA141" s="20"/>
      <c r="AB141" s="28"/>
      <c r="AC141" s="21"/>
      <c r="AD141" s="20"/>
      <c r="AE141" s="20"/>
    </row>
    <row r="142" spans="1:31" s="1" customFormat="1" ht="57" customHeight="1">
      <c r="A142" s="23" t="s">
        <v>626</v>
      </c>
      <c r="B142" s="20"/>
      <c r="C142" s="20"/>
      <c r="D142" s="21"/>
      <c r="E142" s="20"/>
      <c r="F142" s="21"/>
      <c r="G142" s="20"/>
      <c r="H142" s="21">
        <f>H143+H144</f>
        <v>12081</v>
      </c>
      <c r="I142" s="21">
        <f>J142+N142</f>
        <v>12081</v>
      </c>
      <c r="J142" s="21">
        <f>J143+J144</f>
        <v>12081</v>
      </c>
      <c r="K142" s="21">
        <f>K143+K144</f>
        <v>12081</v>
      </c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0"/>
      <c r="AA142" s="20"/>
      <c r="AB142" s="28"/>
      <c r="AC142" s="21"/>
      <c r="AD142" s="20"/>
      <c r="AE142" s="20"/>
    </row>
    <row r="143" spans="1:31" s="1" customFormat="1" ht="169" customHeight="1">
      <c r="A143" s="24" t="s">
        <v>627</v>
      </c>
      <c r="B143" s="28" t="s">
        <v>628</v>
      </c>
      <c r="C143" s="20" t="s">
        <v>629</v>
      </c>
      <c r="D143" s="21">
        <v>5.2</v>
      </c>
      <c r="E143" s="20"/>
      <c r="F143" s="24" t="s">
        <v>630</v>
      </c>
      <c r="G143" s="20" t="s">
        <v>132</v>
      </c>
      <c r="H143" s="21">
        <v>7281</v>
      </c>
      <c r="I143" s="21">
        <f>J143+N143</f>
        <v>7281</v>
      </c>
      <c r="J143" s="21">
        <v>7281</v>
      </c>
      <c r="K143" s="21">
        <v>7281</v>
      </c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0"/>
      <c r="AA143" s="20"/>
      <c r="AB143" s="28" t="s">
        <v>631</v>
      </c>
      <c r="AC143" s="21"/>
      <c r="AD143" s="20" t="s">
        <v>632</v>
      </c>
      <c r="AE143" s="20"/>
    </row>
    <row r="144" spans="1:31" s="1" customFormat="1" ht="347" customHeight="1">
      <c r="A144" s="24" t="s">
        <v>633</v>
      </c>
      <c r="B144" s="28" t="s">
        <v>634</v>
      </c>
      <c r="C144" s="20" t="s">
        <v>629</v>
      </c>
      <c r="D144" s="21">
        <v>3.2</v>
      </c>
      <c r="E144" s="20"/>
      <c r="F144" s="48" t="s">
        <v>45</v>
      </c>
      <c r="G144" s="20" t="s">
        <v>132</v>
      </c>
      <c r="H144" s="21">
        <v>4800</v>
      </c>
      <c r="I144" s="21">
        <f>J144+N144</f>
        <v>4800</v>
      </c>
      <c r="J144" s="21">
        <v>4800</v>
      </c>
      <c r="K144" s="21">
        <v>4800</v>
      </c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0"/>
      <c r="AA144" s="20"/>
      <c r="AB144" s="28" t="s">
        <v>635</v>
      </c>
      <c r="AC144" s="21"/>
      <c r="AD144" s="20" t="s">
        <v>636</v>
      </c>
      <c r="AE144" s="20"/>
    </row>
    <row r="145" spans="1:31" s="1" customFormat="1" ht="52" customHeight="1">
      <c r="A145" s="23" t="s">
        <v>637</v>
      </c>
      <c r="B145" s="20"/>
      <c r="C145" s="20"/>
      <c r="D145" s="21"/>
      <c r="E145" s="20"/>
      <c r="F145" s="21"/>
      <c r="G145" s="20"/>
      <c r="H145" s="21">
        <f>H146</f>
        <v>7120.25</v>
      </c>
      <c r="I145" s="21">
        <f>J145+N145</f>
        <v>6664.87</v>
      </c>
      <c r="J145" s="21">
        <f>J146</f>
        <v>6664.87</v>
      </c>
      <c r="K145" s="21">
        <f>K146</f>
        <v>6664.87</v>
      </c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>
        <f>V146</f>
        <v>455.38</v>
      </c>
      <c r="W145" s="21"/>
      <c r="X145" s="21"/>
      <c r="Y145" s="21">
        <f>Y146</f>
        <v>455.38</v>
      </c>
      <c r="Z145" s="21"/>
      <c r="AA145" s="21"/>
      <c r="AB145" s="24"/>
      <c r="AC145" s="21">
        <f>AC146</f>
        <v>9741</v>
      </c>
      <c r="AD145" s="20"/>
      <c r="AE145" s="20"/>
    </row>
    <row r="146" spans="1:31" s="1" customFormat="1" ht="306" customHeight="1">
      <c r="A146" s="24" t="s">
        <v>633</v>
      </c>
      <c r="B146" s="49" t="s">
        <v>638</v>
      </c>
      <c r="C146" s="20" t="s">
        <v>43</v>
      </c>
      <c r="D146" s="21">
        <v>160528</v>
      </c>
      <c r="E146" s="21">
        <v>443.55</v>
      </c>
      <c r="F146" s="24" t="s">
        <v>639</v>
      </c>
      <c r="G146" s="20" t="s">
        <v>132</v>
      </c>
      <c r="H146" s="21">
        <v>7120.25</v>
      </c>
      <c r="I146" s="21">
        <f>J146+N146</f>
        <v>6664.87</v>
      </c>
      <c r="J146" s="21">
        <v>6664.87</v>
      </c>
      <c r="K146" s="21">
        <v>6664.87</v>
      </c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>
        <v>455.38</v>
      </c>
      <c r="W146" s="21"/>
      <c r="X146" s="21"/>
      <c r="Y146" s="21">
        <v>455.38</v>
      </c>
      <c r="Z146" s="20"/>
      <c r="AA146" s="20"/>
      <c r="AB146" s="28"/>
      <c r="AC146" s="21">
        <v>9741</v>
      </c>
      <c r="AD146" s="20" t="s">
        <v>640</v>
      </c>
      <c r="AE146" s="20"/>
    </row>
    <row r="147" spans="1:31" s="1" customFormat="1" ht="36" customHeight="1">
      <c r="A147" s="47" t="s">
        <v>641</v>
      </c>
      <c r="B147" s="20"/>
      <c r="C147" s="20"/>
      <c r="D147" s="21"/>
      <c r="E147" s="20"/>
      <c r="F147" s="21"/>
      <c r="G147" s="20"/>
      <c r="H147" s="21">
        <f>SUM(H148:H197)</f>
        <v>7664.9346</v>
      </c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>
        <f>SUM(V148:V197)</f>
        <v>7664.9346</v>
      </c>
      <c r="W147" s="21">
        <f>SUM(W148:W197)</f>
        <v>0</v>
      </c>
      <c r="X147" s="21">
        <f>SUM(X148:X197)</f>
        <v>7664.9346</v>
      </c>
      <c r="Y147" s="21"/>
      <c r="Z147" s="20"/>
      <c r="AA147" s="20"/>
      <c r="AB147" s="28"/>
      <c r="AC147" s="21"/>
      <c r="AD147" s="20"/>
      <c r="AE147" s="20"/>
    </row>
    <row r="148" spans="1:31" s="1" customFormat="1" ht="51" customHeight="1">
      <c r="A148" s="23" t="s">
        <v>642</v>
      </c>
      <c r="B148" s="20"/>
      <c r="C148" s="20"/>
      <c r="D148" s="21"/>
      <c r="E148" s="20"/>
      <c r="F148" s="21"/>
      <c r="G148" s="20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0"/>
      <c r="AA148" s="20"/>
      <c r="AB148" s="28"/>
      <c r="AC148" s="21"/>
      <c r="AD148" s="20"/>
      <c r="AE148" s="20"/>
    </row>
    <row r="149" spans="1:31" s="1" customFormat="1" ht="84" customHeight="1">
      <c r="A149" s="24" t="s">
        <v>263</v>
      </c>
      <c r="B149" s="50" t="s">
        <v>643</v>
      </c>
      <c r="C149" s="28" t="s">
        <v>644</v>
      </c>
      <c r="D149" s="24" t="s">
        <v>645</v>
      </c>
      <c r="E149" s="20"/>
      <c r="F149" s="24" t="s">
        <v>646</v>
      </c>
      <c r="G149" s="28" t="s">
        <v>647</v>
      </c>
      <c r="H149" s="51">
        <v>143.0733</v>
      </c>
      <c r="I149" s="20"/>
      <c r="J149" s="5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>
        <v>143.0733</v>
      </c>
      <c r="W149" s="21"/>
      <c r="X149" s="51">
        <v>143.0733</v>
      </c>
      <c r="Y149" s="21"/>
      <c r="Z149" s="20"/>
      <c r="AA149" s="20"/>
      <c r="AB149" s="50" t="s">
        <v>643</v>
      </c>
      <c r="AC149" s="21">
        <v>1280</v>
      </c>
      <c r="AD149" s="28" t="s">
        <v>648</v>
      </c>
      <c r="AE149" s="20" t="s">
        <v>649</v>
      </c>
    </row>
    <row r="150" spans="1:31" s="1" customFormat="1" ht="84" customHeight="1">
      <c r="A150" s="24" t="s">
        <v>650</v>
      </c>
      <c r="B150" s="50" t="s">
        <v>651</v>
      </c>
      <c r="C150" s="28" t="s">
        <v>644</v>
      </c>
      <c r="D150" s="24" t="s">
        <v>652</v>
      </c>
      <c r="E150" s="20"/>
      <c r="F150" s="24" t="s">
        <v>646</v>
      </c>
      <c r="G150" s="28" t="s">
        <v>647</v>
      </c>
      <c r="H150" s="51">
        <v>184.1057</v>
      </c>
      <c r="I150" s="20"/>
      <c r="J150" s="5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>
        <v>184.1057</v>
      </c>
      <c r="W150" s="21"/>
      <c r="X150" s="51">
        <v>184.1057</v>
      </c>
      <c r="Y150" s="21"/>
      <c r="Z150" s="20"/>
      <c r="AA150" s="20"/>
      <c r="AB150" s="50" t="s">
        <v>651</v>
      </c>
      <c r="AC150" s="21">
        <v>1280</v>
      </c>
      <c r="AD150" s="28" t="s">
        <v>648</v>
      </c>
      <c r="AE150" s="20" t="s">
        <v>649</v>
      </c>
    </row>
    <row r="151" spans="1:31" s="1" customFormat="1" ht="84" customHeight="1">
      <c r="A151" s="24" t="s">
        <v>653</v>
      </c>
      <c r="B151" s="50" t="s">
        <v>654</v>
      </c>
      <c r="C151" s="28" t="s">
        <v>644</v>
      </c>
      <c r="D151" s="24" t="s">
        <v>655</v>
      </c>
      <c r="E151" s="20"/>
      <c r="F151" s="24" t="s">
        <v>646</v>
      </c>
      <c r="G151" s="28" t="s">
        <v>647</v>
      </c>
      <c r="H151" s="51">
        <v>181.795</v>
      </c>
      <c r="I151" s="20"/>
      <c r="J151" s="5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>
        <v>181.795</v>
      </c>
      <c r="W151" s="21"/>
      <c r="X151" s="51">
        <v>181.795</v>
      </c>
      <c r="Y151" s="21"/>
      <c r="Z151" s="20"/>
      <c r="AA151" s="20"/>
      <c r="AB151" s="50" t="s">
        <v>654</v>
      </c>
      <c r="AC151" s="21">
        <v>1430</v>
      </c>
      <c r="AD151" s="28" t="s">
        <v>648</v>
      </c>
      <c r="AE151" s="20" t="s">
        <v>649</v>
      </c>
    </row>
    <row r="152" spans="1:31" s="1" customFormat="1" ht="84" customHeight="1">
      <c r="A152" s="24" t="s">
        <v>656</v>
      </c>
      <c r="B152" s="50" t="s">
        <v>657</v>
      </c>
      <c r="C152" s="28" t="s">
        <v>644</v>
      </c>
      <c r="D152" s="24" t="s">
        <v>658</v>
      </c>
      <c r="E152" s="20"/>
      <c r="F152" s="24" t="s">
        <v>646</v>
      </c>
      <c r="G152" s="28" t="s">
        <v>647</v>
      </c>
      <c r="H152" s="51">
        <v>193.7659</v>
      </c>
      <c r="I152" s="20"/>
      <c r="J152" s="5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>
        <v>193.7659</v>
      </c>
      <c r="W152" s="21"/>
      <c r="X152" s="51">
        <v>193.7659</v>
      </c>
      <c r="Y152" s="21"/>
      <c r="Z152" s="20"/>
      <c r="AA152" s="20"/>
      <c r="AB152" s="50" t="s">
        <v>657</v>
      </c>
      <c r="AC152" s="21">
        <v>1430</v>
      </c>
      <c r="AD152" s="28" t="s">
        <v>648</v>
      </c>
      <c r="AE152" s="20" t="s">
        <v>649</v>
      </c>
    </row>
    <row r="153" spans="1:31" s="1" customFormat="1" ht="84" customHeight="1">
      <c r="A153" s="24" t="s">
        <v>659</v>
      </c>
      <c r="B153" s="50" t="s">
        <v>660</v>
      </c>
      <c r="C153" s="28" t="s">
        <v>644</v>
      </c>
      <c r="D153" s="24" t="s">
        <v>661</v>
      </c>
      <c r="E153" s="20"/>
      <c r="F153" s="24" t="s">
        <v>646</v>
      </c>
      <c r="G153" s="28" t="s">
        <v>647</v>
      </c>
      <c r="H153" s="51">
        <v>153.0499</v>
      </c>
      <c r="I153" s="20"/>
      <c r="J153" s="5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>
        <v>153.0499</v>
      </c>
      <c r="W153" s="21"/>
      <c r="X153" s="51">
        <v>153.0499</v>
      </c>
      <c r="Y153" s="21"/>
      <c r="Z153" s="20"/>
      <c r="AA153" s="20"/>
      <c r="AB153" s="50" t="s">
        <v>660</v>
      </c>
      <c r="AC153" s="21">
        <v>1430</v>
      </c>
      <c r="AD153" s="28" t="s">
        <v>648</v>
      </c>
      <c r="AE153" s="20" t="s">
        <v>649</v>
      </c>
    </row>
    <row r="154" spans="1:31" s="1" customFormat="1" ht="84" customHeight="1">
      <c r="A154" s="24" t="s">
        <v>662</v>
      </c>
      <c r="B154" s="50" t="s">
        <v>663</v>
      </c>
      <c r="C154" s="28" t="s">
        <v>644</v>
      </c>
      <c r="D154" s="24" t="s">
        <v>664</v>
      </c>
      <c r="E154" s="20"/>
      <c r="F154" s="24" t="s">
        <v>646</v>
      </c>
      <c r="G154" s="28" t="s">
        <v>647</v>
      </c>
      <c r="H154" s="51">
        <v>261.9102</v>
      </c>
      <c r="I154" s="20"/>
      <c r="J154" s="5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>
        <v>261.9102</v>
      </c>
      <c r="W154" s="21"/>
      <c r="X154" s="51">
        <v>261.9102</v>
      </c>
      <c r="Y154" s="21"/>
      <c r="Z154" s="20"/>
      <c r="AA154" s="20"/>
      <c r="AB154" s="50" t="s">
        <v>663</v>
      </c>
      <c r="AC154" s="21">
        <v>2200</v>
      </c>
      <c r="AD154" s="28" t="s">
        <v>648</v>
      </c>
      <c r="AE154" s="20" t="s">
        <v>649</v>
      </c>
    </row>
    <row r="155" spans="1:31" s="1" customFormat="1" ht="84" customHeight="1">
      <c r="A155" s="24" t="s">
        <v>665</v>
      </c>
      <c r="B155" s="50" t="s">
        <v>666</v>
      </c>
      <c r="C155" s="28" t="s">
        <v>644</v>
      </c>
      <c r="D155" s="24" t="s">
        <v>667</v>
      </c>
      <c r="E155" s="20"/>
      <c r="F155" s="24" t="s">
        <v>646</v>
      </c>
      <c r="G155" s="28" t="s">
        <v>647</v>
      </c>
      <c r="H155" s="51">
        <v>99.8166</v>
      </c>
      <c r="I155" s="20"/>
      <c r="J155" s="5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>
        <v>99.8166</v>
      </c>
      <c r="W155" s="21"/>
      <c r="X155" s="51">
        <v>99.8166</v>
      </c>
      <c r="Y155" s="21"/>
      <c r="Z155" s="20"/>
      <c r="AA155" s="20"/>
      <c r="AB155" s="50" t="s">
        <v>666</v>
      </c>
      <c r="AC155" s="21">
        <v>1130</v>
      </c>
      <c r="AD155" s="28" t="s">
        <v>648</v>
      </c>
      <c r="AE155" s="20" t="s">
        <v>649</v>
      </c>
    </row>
    <row r="156" spans="1:31" s="1" customFormat="1" ht="84" customHeight="1">
      <c r="A156" s="24" t="s">
        <v>668</v>
      </c>
      <c r="B156" s="50" t="s">
        <v>669</v>
      </c>
      <c r="C156" s="28" t="s">
        <v>644</v>
      </c>
      <c r="D156" s="24" t="s">
        <v>670</v>
      </c>
      <c r="E156" s="20"/>
      <c r="F156" s="24" t="s">
        <v>646</v>
      </c>
      <c r="G156" s="28" t="s">
        <v>647</v>
      </c>
      <c r="H156" s="51">
        <v>219.1542</v>
      </c>
      <c r="I156" s="20"/>
      <c r="J156" s="5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>
        <v>219.1542</v>
      </c>
      <c r="W156" s="21"/>
      <c r="X156" s="51">
        <v>219.1542</v>
      </c>
      <c r="Y156" s="21"/>
      <c r="Z156" s="20"/>
      <c r="AA156" s="20"/>
      <c r="AB156" s="50" t="s">
        <v>669</v>
      </c>
      <c r="AC156" s="21">
        <v>1590</v>
      </c>
      <c r="AD156" s="28" t="s">
        <v>648</v>
      </c>
      <c r="AE156" s="20" t="s">
        <v>649</v>
      </c>
    </row>
    <row r="157" spans="1:31" s="1" customFormat="1" ht="84" customHeight="1">
      <c r="A157" s="24" t="s">
        <v>671</v>
      </c>
      <c r="B157" s="50" t="s">
        <v>301</v>
      </c>
      <c r="C157" s="28" t="s">
        <v>644</v>
      </c>
      <c r="D157" s="24" t="s">
        <v>672</v>
      </c>
      <c r="E157" s="20"/>
      <c r="F157" s="24" t="s">
        <v>646</v>
      </c>
      <c r="G157" s="28" t="s">
        <v>647</v>
      </c>
      <c r="H157" s="51">
        <v>105.5739</v>
      </c>
      <c r="I157" s="20"/>
      <c r="J157" s="5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>
        <v>105.5739</v>
      </c>
      <c r="W157" s="21"/>
      <c r="X157" s="51">
        <v>105.5739</v>
      </c>
      <c r="Y157" s="21"/>
      <c r="Z157" s="20"/>
      <c r="AA157" s="20"/>
      <c r="AB157" s="50" t="s">
        <v>301</v>
      </c>
      <c r="AC157" s="21">
        <v>1280</v>
      </c>
      <c r="AD157" s="28" t="s">
        <v>648</v>
      </c>
      <c r="AE157" s="20" t="s">
        <v>649</v>
      </c>
    </row>
    <row r="158" spans="1:31" s="1" customFormat="1" ht="84" customHeight="1">
      <c r="A158" s="24" t="s">
        <v>673</v>
      </c>
      <c r="B158" s="50" t="s">
        <v>674</v>
      </c>
      <c r="C158" s="28" t="s">
        <v>644</v>
      </c>
      <c r="D158" s="24" t="s">
        <v>675</v>
      </c>
      <c r="E158" s="20"/>
      <c r="F158" s="24" t="s">
        <v>646</v>
      </c>
      <c r="G158" s="28" t="s">
        <v>647</v>
      </c>
      <c r="H158" s="51">
        <v>45.0607</v>
      </c>
      <c r="I158" s="20"/>
      <c r="J158" s="5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>
        <v>45.0607</v>
      </c>
      <c r="W158" s="21"/>
      <c r="X158" s="51">
        <v>45.0607</v>
      </c>
      <c r="Y158" s="21"/>
      <c r="Z158" s="20"/>
      <c r="AA158" s="20"/>
      <c r="AB158" s="50" t="s">
        <v>674</v>
      </c>
      <c r="AC158" s="21">
        <v>360</v>
      </c>
      <c r="AD158" s="28" t="s">
        <v>648</v>
      </c>
      <c r="AE158" s="20" t="s">
        <v>649</v>
      </c>
    </row>
    <row r="159" spans="1:31" s="1" customFormat="1" ht="84" customHeight="1">
      <c r="A159" s="24" t="s">
        <v>676</v>
      </c>
      <c r="B159" s="50" t="s">
        <v>677</v>
      </c>
      <c r="C159" s="28" t="s">
        <v>644</v>
      </c>
      <c r="D159" s="24" t="s">
        <v>678</v>
      </c>
      <c r="E159" s="20"/>
      <c r="F159" s="24" t="s">
        <v>646</v>
      </c>
      <c r="G159" s="28" t="s">
        <v>647</v>
      </c>
      <c r="H159" s="51">
        <v>141.6237</v>
      </c>
      <c r="I159" s="20"/>
      <c r="J159" s="5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>
        <v>141.6237</v>
      </c>
      <c r="W159" s="21"/>
      <c r="X159" s="51">
        <v>141.6237</v>
      </c>
      <c r="Y159" s="21"/>
      <c r="Z159" s="20"/>
      <c r="AA159" s="20"/>
      <c r="AB159" s="50" t="s">
        <v>677</v>
      </c>
      <c r="AC159" s="21">
        <v>1280</v>
      </c>
      <c r="AD159" s="28" t="s">
        <v>648</v>
      </c>
      <c r="AE159" s="20" t="s">
        <v>649</v>
      </c>
    </row>
    <row r="160" spans="1:31" s="1" customFormat="1" ht="84" customHeight="1">
      <c r="A160" s="24" t="s">
        <v>679</v>
      </c>
      <c r="B160" s="50" t="s">
        <v>680</v>
      </c>
      <c r="C160" s="28" t="s">
        <v>644</v>
      </c>
      <c r="D160" s="24" t="s">
        <v>681</v>
      </c>
      <c r="E160" s="20"/>
      <c r="F160" s="24" t="s">
        <v>646</v>
      </c>
      <c r="G160" s="28" t="s">
        <v>647</v>
      </c>
      <c r="H160" s="51">
        <v>130.8351</v>
      </c>
      <c r="I160" s="20"/>
      <c r="J160" s="5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>
        <v>130.8351</v>
      </c>
      <c r="W160" s="21"/>
      <c r="X160" s="51">
        <v>130.8351</v>
      </c>
      <c r="Y160" s="21"/>
      <c r="Z160" s="20"/>
      <c r="AA160" s="20"/>
      <c r="AB160" s="50" t="s">
        <v>680</v>
      </c>
      <c r="AC160" s="21">
        <v>970</v>
      </c>
      <c r="AD160" s="28" t="s">
        <v>648</v>
      </c>
      <c r="AE160" s="20" t="s">
        <v>649</v>
      </c>
    </row>
    <row r="161" spans="1:31" s="1" customFormat="1" ht="84" customHeight="1">
      <c r="A161" s="24" t="s">
        <v>682</v>
      </c>
      <c r="B161" s="50" t="s">
        <v>683</v>
      </c>
      <c r="C161" s="28" t="s">
        <v>644</v>
      </c>
      <c r="D161" s="24" t="s">
        <v>684</v>
      </c>
      <c r="E161" s="20"/>
      <c r="F161" s="24" t="s">
        <v>646</v>
      </c>
      <c r="G161" s="28" t="s">
        <v>647</v>
      </c>
      <c r="H161" s="51">
        <v>159.3341</v>
      </c>
      <c r="I161" s="20"/>
      <c r="J161" s="5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>
        <v>159.3341</v>
      </c>
      <c r="W161" s="21"/>
      <c r="X161" s="51">
        <v>159.3341</v>
      </c>
      <c r="Y161" s="21"/>
      <c r="Z161" s="20"/>
      <c r="AA161" s="20"/>
      <c r="AB161" s="50" t="s">
        <v>683</v>
      </c>
      <c r="AC161" s="21">
        <v>1130</v>
      </c>
      <c r="AD161" s="28" t="s">
        <v>648</v>
      </c>
      <c r="AE161" s="20" t="s">
        <v>649</v>
      </c>
    </row>
    <row r="162" spans="1:31" s="1" customFormat="1" ht="84" customHeight="1">
      <c r="A162" s="24" t="s">
        <v>685</v>
      </c>
      <c r="B162" s="50" t="s">
        <v>686</v>
      </c>
      <c r="C162" s="28" t="s">
        <v>644</v>
      </c>
      <c r="D162" s="24" t="s">
        <v>687</v>
      </c>
      <c r="E162" s="20"/>
      <c r="F162" s="24" t="s">
        <v>646</v>
      </c>
      <c r="G162" s="28" t="s">
        <v>647</v>
      </c>
      <c r="H162" s="51">
        <v>282.1268</v>
      </c>
      <c r="I162" s="20"/>
      <c r="J162" s="5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>
        <v>282.1268</v>
      </c>
      <c r="W162" s="21"/>
      <c r="X162" s="51">
        <v>282.1268</v>
      </c>
      <c r="Y162" s="21"/>
      <c r="Z162" s="20"/>
      <c r="AA162" s="20"/>
      <c r="AB162" s="50" t="s">
        <v>686</v>
      </c>
      <c r="AC162" s="21">
        <v>2050</v>
      </c>
      <c r="AD162" s="28" t="s">
        <v>648</v>
      </c>
      <c r="AE162" s="20" t="s">
        <v>649</v>
      </c>
    </row>
    <row r="163" spans="1:31" s="1" customFormat="1" ht="84" customHeight="1">
      <c r="A163" s="24" t="s">
        <v>688</v>
      </c>
      <c r="B163" s="50" t="s">
        <v>689</v>
      </c>
      <c r="C163" s="28" t="s">
        <v>644</v>
      </c>
      <c r="D163" s="24" t="s">
        <v>690</v>
      </c>
      <c r="E163" s="20"/>
      <c r="F163" s="24" t="s">
        <v>646</v>
      </c>
      <c r="G163" s="28" t="s">
        <v>647</v>
      </c>
      <c r="H163" s="51">
        <v>220.906</v>
      </c>
      <c r="I163" s="20"/>
      <c r="J163" s="5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>
        <v>220.906</v>
      </c>
      <c r="W163" s="21"/>
      <c r="X163" s="51">
        <v>220.906</v>
      </c>
      <c r="Y163" s="21"/>
      <c r="Z163" s="20"/>
      <c r="AA163" s="20"/>
      <c r="AB163" s="50" t="s">
        <v>689</v>
      </c>
      <c r="AC163" s="21">
        <v>1280</v>
      </c>
      <c r="AD163" s="28" t="s">
        <v>648</v>
      </c>
      <c r="AE163" s="20" t="s">
        <v>649</v>
      </c>
    </row>
    <row r="164" spans="1:31" s="1" customFormat="1" ht="84" customHeight="1">
      <c r="A164" s="24" t="s">
        <v>691</v>
      </c>
      <c r="B164" s="50" t="s">
        <v>692</v>
      </c>
      <c r="C164" s="28" t="s">
        <v>644</v>
      </c>
      <c r="D164" s="24" t="s">
        <v>693</v>
      </c>
      <c r="E164" s="20"/>
      <c r="F164" s="24" t="s">
        <v>646</v>
      </c>
      <c r="G164" s="28" t="s">
        <v>647</v>
      </c>
      <c r="H164" s="51">
        <v>46.8061</v>
      </c>
      <c r="I164" s="20"/>
      <c r="J164" s="5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>
        <v>46.8061</v>
      </c>
      <c r="W164" s="21"/>
      <c r="X164" s="51">
        <v>46.8061</v>
      </c>
      <c r="Y164" s="21"/>
      <c r="Z164" s="20"/>
      <c r="AA164" s="20"/>
      <c r="AB164" s="50" t="s">
        <v>692</v>
      </c>
      <c r="AC164" s="21">
        <v>510</v>
      </c>
      <c r="AD164" s="28" t="s">
        <v>648</v>
      </c>
      <c r="AE164" s="20" t="s">
        <v>649</v>
      </c>
    </row>
    <row r="165" spans="1:31" s="1" customFormat="1" ht="84" customHeight="1">
      <c r="A165" s="24" t="s">
        <v>694</v>
      </c>
      <c r="B165" s="50" t="s">
        <v>695</v>
      </c>
      <c r="C165" s="28" t="s">
        <v>644</v>
      </c>
      <c r="D165" s="24" t="s">
        <v>696</v>
      </c>
      <c r="E165" s="20"/>
      <c r="F165" s="24" t="s">
        <v>646</v>
      </c>
      <c r="G165" s="28" t="s">
        <v>647</v>
      </c>
      <c r="H165" s="51">
        <v>146.935</v>
      </c>
      <c r="I165" s="20"/>
      <c r="J165" s="5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>
        <v>146.935</v>
      </c>
      <c r="W165" s="21"/>
      <c r="X165" s="51">
        <v>146.935</v>
      </c>
      <c r="Y165" s="21"/>
      <c r="Z165" s="20"/>
      <c r="AA165" s="20"/>
      <c r="AB165" s="50" t="s">
        <v>695</v>
      </c>
      <c r="AC165" s="21">
        <v>1130</v>
      </c>
      <c r="AD165" s="28" t="s">
        <v>648</v>
      </c>
      <c r="AE165" s="20" t="s">
        <v>649</v>
      </c>
    </row>
    <row r="166" spans="1:31" s="1" customFormat="1" ht="84" customHeight="1">
      <c r="A166" s="24" t="s">
        <v>697</v>
      </c>
      <c r="B166" s="50" t="s">
        <v>698</v>
      </c>
      <c r="C166" s="28" t="s">
        <v>644</v>
      </c>
      <c r="D166" s="24" t="s">
        <v>699</v>
      </c>
      <c r="E166" s="20"/>
      <c r="F166" s="24" t="s">
        <v>646</v>
      </c>
      <c r="G166" s="28" t="s">
        <v>647</v>
      </c>
      <c r="H166" s="51">
        <v>128.2425</v>
      </c>
      <c r="I166" s="20"/>
      <c r="J166" s="5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>
        <v>128.2425</v>
      </c>
      <c r="W166" s="21"/>
      <c r="X166" s="51">
        <v>128.2425</v>
      </c>
      <c r="Y166" s="21"/>
      <c r="Z166" s="20"/>
      <c r="AA166" s="20"/>
      <c r="AB166" s="50" t="s">
        <v>698</v>
      </c>
      <c r="AC166" s="21">
        <v>820</v>
      </c>
      <c r="AD166" s="28" t="s">
        <v>648</v>
      </c>
      <c r="AE166" s="20" t="s">
        <v>649</v>
      </c>
    </row>
    <row r="167" spans="1:31" s="1" customFormat="1" ht="84" customHeight="1">
      <c r="A167" s="24" t="s">
        <v>700</v>
      </c>
      <c r="B167" s="50" t="s">
        <v>701</v>
      </c>
      <c r="C167" s="28" t="s">
        <v>644</v>
      </c>
      <c r="D167" s="24" t="s">
        <v>702</v>
      </c>
      <c r="E167" s="20"/>
      <c r="F167" s="24" t="s">
        <v>646</v>
      </c>
      <c r="G167" s="28" t="s">
        <v>647</v>
      </c>
      <c r="H167" s="51">
        <v>248.3679</v>
      </c>
      <c r="I167" s="20"/>
      <c r="J167" s="5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>
        <v>248.3679</v>
      </c>
      <c r="W167" s="21"/>
      <c r="X167" s="51">
        <v>248.3679</v>
      </c>
      <c r="Y167" s="21"/>
      <c r="Z167" s="20"/>
      <c r="AA167" s="20"/>
      <c r="AB167" s="50" t="s">
        <v>701</v>
      </c>
      <c r="AC167" s="21">
        <v>1900</v>
      </c>
      <c r="AD167" s="28" t="s">
        <v>648</v>
      </c>
      <c r="AE167" s="20" t="s">
        <v>649</v>
      </c>
    </row>
    <row r="168" spans="1:31" s="1" customFormat="1" ht="84" customHeight="1">
      <c r="A168" s="24" t="s">
        <v>703</v>
      </c>
      <c r="B168" s="50" t="s">
        <v>704</v>
      </c>
      <c r="C168" s="28" t="s">
        <v>644</v>
      </c>
      <c r="D168" s="24" t="s">
        <v>705</v>
      </c>
      <c r="E168" s="20"/>
      <c r="F168" s="24" t="s">
        <v>646</v>
      </c>
      <c r="G168" s="28" t="s">
        <v>647</v>
      </c>
      <c r="H168" s="51">
        <v>49.5188</v>
      </c>
      <c r="I168" s="20"/>
      <c r="J168" s="5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>
        <v>49.5188</v>
      </c>
      <c r="W168" s="21"/>
      <c r="X168" s="51">
        <v>49.5188</v>
      </c>
      <c r="Y168" s="21"/>
      <c r="Z168" s="20"/>
      <c r="AA168" s="20"/>
      <c r="AB168" s="50" t="s">
        <v>704</v>
      </c>
      <c r="AC168" s="21">
        <v>820</v>
      </c>
      <c r="AD168" s="28" t="s">
        <v>648</v>
      </c>
      <c r="AE168" s="20" t="s">
        <v>649</v>
      </c>
    </row>
    <row r="169" spans="1:31" s="1" customFormat="1" ht="84" customHeight="1">
      <c r="A169" s="24" t="s">
        <v>706</v>
      </c>
      <c r="B169" s="50" t="s">
        <v>707</v>
      </c>
      <c r="C169" s="28" t="s">
        <v>644</v>
      </c>
      <c r="D169" s="24" t="s">
        <v>708</v>
      </c>
      <c r="E169" s="20"/>
      <c r="F169" s="24" t="s">
        <v>646</v>
      </c>
      <c r="G169" s="28" t="s">
        <v>647</v>
      </c>
      <c r="H169" s="51">
        <v>75.2148</v>
      </c>
      <c r="I169" s="20"/>
      <c r="J169" s="5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>
        <v>75.2148</v>
      </c>
      <c r="W169" s="21"/>
      <c r="X169" s="51">
        <v>75.2148</v>
      </c>
      <c r="Y169" s="21"/>
      <c r="Z169" s="20"/>
      <c r="AA169" s="20"/>
      <c r="AB169" s="50" t="s">
        <v>707</v>
      </c>
      <c r="AC169" s="21">
        <v>510</v>
      </c>
      <c r="AD169" s="28" t="s">
        <v>648</v>
      </c>
      <c r="AE169" s="20" t="s">
        <v>649</v>
      </c>
    </row>
    <row r="170" spans="1:31" s="1" customFormat="1" ht="84" customHeight="1">
      <c r="A170" s="24" t="s">
        <v>709</v>
      </c>
      <c r="B170" s="50" t="s">
        <v>710</v>
      </c>
      <c r="C170" s="28" t="s">
        <v>644</v>
      </c>
      <c r="D170" s="24" t="s">
        <v>711</v>
      </c>
      <c r="E170" s="20"/>
      <c r="F170" s="24" t="s">
        <v>646</v>
      </c>
      <c r="G170" s="28" t="s">
        <v>647</v>
      </c>
      <c r="H170" s="51">
        <v>29.4635</v>
      </c>
      <c r="I170" s="20"/>
      <c r="J170" s="5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>
        <v>29.4635</v>
      </c>
      <c r="W170" s="21"/>
      <c r="X170" s="51">
        <v>29.4635</v>
      </c>
      <c r="Y170" s="21"/>
      <c r="Z170" s="20"/>
      <c r="AA170" s="20"/>
      <c r="AB170" s="50" t="s">
        <v>710</v>
      </c>
      <c r="AC170" s="21">
        <v>200</v>
      </c>
      <c r="AD170" s="28" t="s">
        <v>648</v>
      </c>
      <c r="AE170" s="20" t="s">
        <v>649</v>
      </c>
    </row>
    <row r="171" spans="1:31" s="1" customFormat="1" ht="84" customHeight="1">
      <c r="A171" s="24" t="s">
        <v>712</v>
      </c>
      <c r="B171" s="50" t="s">
        <v>713</v>
      </c>
      <c r="C171" s="28" t="s">
        <v>644</v>
      </c>
      <c r="D171" s="24" t="s">
        <v>714</v>
      </c>
      <c r="E171" s="20"/>
      <c r="F171" s="24" t="s">
        <v>646</v>
      </c>
      <c r="G171" s="28" t="s">
        <v>647</v>
      </c>
      <c r="H171" s="51">
        <v>147.6832</v>
      </c>
      <c r="I171" s="20"/>
      <c r="J171" s="5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>
        <v>147.6832</v>
      </c>
      <c r="W171" s="21"/>
      <c r="X171" s="51">
        <v>147.6832</v>
      </c>
      <c r="Y171" s="21"/>
      <c r="Z171" s="20"/>
      <c r="AA171" s="20"/>
      <c r="AB171" s="50" t="s">
        <v>713</v>
      </c>
      <c r="AC171" s="21">
        <v>1430</v>
      </c>
      <c r="AD171" s="28" t="s">
        <v>648</v>
      </c>
      <c r="AE171" s="20" t="s">
        <v>649</v>
      </c>
    </row>
    <row r="172" spans="1:31" s="1" customFormat="1" ht="84" customHeight="1">
      <c r="A172" s="24" t="s">
        <v>715</v>
      </c>
      <c r="B172" s="50" t="s">
        <v>716</v>
      </c>
      <c r="C172" s="28" t="s">
        <v>644</v>
      </c>
      <c r="D172" s="24" t="s">
        <v>717</v>
      </c>
      <c r="E172" s="20"/>
      <c r="F172" s="24" t="s">
        <v>646</v>
      </c>
      <c r="G172" s="28" t="s">
        <v>647</v>
      </c>
      <c r="H172" s="51">
        <v>229.3686</v>
      </c>
      <c r="I172" s="20"/>
      <c r="J172" s="5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>
        <v>229.3686</v>
      </c>
      <c r="W172" s="21"/>
      <c r="X172" s="51">
        <v>229.3686</v>
      </c>
      <c r="Y172" s="21"/>
      <c r="Z172" s="20"/>
      <c r="AA172" s="20"/>
      <c r="AB172" s="50" t="s">
        <v>716</v>
      </c>
      <c r="AC172" s="21">
        <v>2360</v>
      </c>
      <c r="AD172" s="28" t="s">
        <v>648</v>
      </c>
      <c r="AE172" s="20" t="s">
        <v>649</v>
      </c>
    </row>
    <row r="173" spans="1:31" s="1" customFormat="1" ht="84" customHeight="1">
      <c r="A173" s="24" t="s">
        <v>718</v>
      </c>
      <c r="B173" s="50" t="s">
        <v>719</v>
      </c>
      <c r="C173" s="28" t="s">
        <v>644</v>
      </c>
      <c r="D173" s="24" t="s">
        <v>720</v>
      </c>
      <c r="E173" s="20"/>
      <c r="F173" s="24" t="s">
        <v>646</v>
      </c>
      <c r="G173" s="28" t="s">
        <v>647</v>
      </c>
      <c r="H173" s="51">
        <v>136.6593</v>
      </c>
      <c r="I173" s="20"/>
      <c r="J173" s="5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>
        <v>136.6593</v>
      </c>
      <c r="W173" s="21"/>
      <c r="X173" s="51">
        <v>136.6593</v>
      </c>
      <c r="Y173" s="21"/>
      <c r="Z173" s="20"/>
      <c r="AA173" s="20"/>
      <c r="AB173" s="50" t="s">
        <v>719</v>
      </c>
      <c r="AC173" s="21">
        <v>1280</v>
      </c>
      <c r="AD173" s="28" t="s">
        <v>648</v>
      </c>
      <c r="AE173" s="20" t="s">
        <v>649</v>
      </c>
    </row>
    <row r="174" spans="1:31" s="1" customFormat="1" ht="84" customHeight="1">
      <c r="A174" s="24" t="s">
        <v>721</v>
      </c>
      <c r="B174" s="50" t="s">
        <v>722</v>
      </c>
      <c r="C174" s="28" t="s">
        <v>644</v>
      </c>
      <c r="D174" s="24" t="s">
        <v>723</v>
      </c>
      <c r="E174" s="20"/>
      <c r="F174" s="24" t="s">
        <v>646</v>
      </c>
      <c r="G174" s="28" t="s">
        <v>647</v>
      </c>
      <c r="H174" s="51">
        <v>195.6316</v>
      </c>
      <c r="I174" s="20"/>
      <c r="J174" s="5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>
        <v>195.6316</v>
      </c>
      <c r="W174" s="21"/>
      <c r="X174" s="51">
        <v>195.6316</v>
      </c>
      <c r="Y174" s="21"/>
      <c r="Z174" s="20"/>
      <c r="AA174" s="20"/>
      <c r="AB174" s="50" t="s">
        <v>722</v>
      </c>
      <c r="AC174" s="21">
        <v>1280</v>
      </c>
      <c r="AD174" s="28" t="s">
        <v>648</v>
      </c>
      <c r="AE174" s="20" t="s">
        <v>649</v>
      </c>
    </row>
    <row r="175" spans="1:31" s="1" customFormat="1" ht="84" customHeight="1">
      <c r="A175" s="24" t="s">
        <v>724</v>
      </c>
      <c r="B175" s="50" t="s">
        <v>725</v>
      </c>
      <c r="C175" s="28" t="s">
        <v>644</v>
      </c>
      <c r="D175" s="24" t="s">
        <v>726</v>
      </c>
      <c r="E175" s="20"/>
      <c r="F175" s="24" t="s">
        <v>646</v>
      </c>
      <c r="G175" s="28" t="s">
        <v>647</v>
      </c>
      <c r="H175" s="51">
        <v>78.463</v>
      </c>
      <c r="I175" s="20"/>
      <c r="J175" s="5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>
        <v>78.463</v>
      </c>
      <c r="W175" s="21"/>
      <c r="X175" s="51">
        <v>78.463</v>
      </c>
      <c r="Y175" s="21"/>
      <c r="Z175" s="20"/>
      <c r="AA175" s="20"/>
      <c r="AB175" s="50" t="s">
        <v>725</v>
      </c>
      <c r="AC175" s="21">
        <v>510</v>
      </c>
      <c r="AD175" s="28" t="s">
        <v>648</v>
      </c>
      <c r="AE175" s="20" t="s">
        <v>649</v>
      </c>
    </row>
    <row r="176" spans="1:31" s="1" customFormat="1" ht="84" customHeight="1">
      <c r="A176" s="24" t="s">
        <v>727</v>
      </c>
      <c r="B176" s="50" t="s">
        <v>728</v>
      </c>
      <c r="C176" s="28" t="s">
        <v>644</v>
      </c>
      <c r="D176" s="24" t="s">
        <v>729</v>
      </c>
      <c r="E176" s="20"/>
      <c r="F176" s="24" t="s">
        <v>646</v>
      </c>
      <c r="G176" s="28" t="s">
        <v>647</v>
      </c>
      <c r="H176" s="51">
        <v>103.2056</v>
      </c>
      <c r="I176" s="20"/>
      <c r="J176" s="5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>
        <v>103.2056</v>
      </c>
      <c r="W176" s="21"/>
      <c r="X176" s="51">
        <v>103.2056</v>
      </c>
      <c r="Y176" s="21"/>
      <c r="Z176" s="20"/>
      <c r="AA176" s="20"/>
      <c r="AB176" s="50" t="s">
        <v>728</v>
      </c>
      <c r="AC176" s="21">
        <v>2050</v>
      </c>
      <c r="AD176" s="28" t="s">
        <v>648</v>
      </c>
      <c r="AE176" s="20" t="s">
        <v>649</v>
      </c>
    </row>
    <row r="177" spans="1:31" s="1" customFormat="1" ht="84" customHeight="1">
      <c r="A177" s="24" t="s">
        <v>730</v>
      </c>
      <c r="B177" s="50" t="s">
        <v>731</v>
      </c>
      <c r="C177" s="28" t="s">
        <v>644</v>
      </c>
      <c r="D177" s="24" t="s">
        <v>732</v>
      </c>
      <c r="E177" s="20"/>
      <c r="F177" s="24" t="s">
        <v>646</v>
      </c>
      <c r="G177" s="28" t="s">
        <v>647</v>
      </c>
      <c r="H177" s="51">
        <v>165.4155</v>
      </c>
      <c r="I177" s="20"/>
      <c r="J177" s="5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>
        <v>165.4155</v>
      </c>
      <c r="W177" s="21"/>
      <c r="X177" s="51">
        <v>165.4155</v>
      </c>
      <c r="Y177" s="21"/>
      <c r="Z177" s="20"/>
      <c r="AA177" s="20"/>
      <c r="AB177" s="50" t="s">
        <v>731</v>
      </c>
      <c r="AC177" s="21">
        <v>1280</v>
      </c>
      <c r="AD177" s="28" t="s">
        <v>648</v>
      </c>
      <c r="AE177" s="20" t="s">
        <v>649</v>
      </c>
    </row>
    <row r="178" spans="1:31" s="1" customFormat="1" ht="84" customHeight="1">
      <c r="A178" s="24" t="s">
        <v>733</v>
      </c>
      <c r="B178" s="50" t="s">
        <v>734</v>
      </c>
      <c r="C178" s="28" t="s">
        <v>644</v>
      </c>
      <c r="D178" s="24" t="s">
        <v>735</v>
      </c>
      <c r="E178" s="20"/>
      <c r="F178" s="24" t="s">
        <v>646</v>
      </c>
      <c r="G178" s="28" t="s">
        <v>647</v>
      </c>
      <c r="H178" s="51">
        <v>78.7457</v>
      </c>
      <c r="I178" s="20"/>
      <c r="J178" s="5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>
        <v>78.7457</v>
      </c>
      <c r="W178" s="21"/>
      <c r="X178" s="51">
        <v>78.7457</v>
      </c>
      <c r="Y178" s="21"/>
      <c r="Z178" s="20"/>
      <c r="AA178" s="20"/>
      <c r="AB178" s="50" t="s">
        <v>734</v>
      </c>
      <c r="AC178" s="21">
        <v>670</v>
      </c>
      <c r="AD178" s="28" t="s">
        <v>648</v>
      </c>
      <c r="AE178" s="20" t="s">
        <v>649</v>
      </c>
    </row>
    <row r="179" spans="1:31" s="1" customFormat="1" ht="84" customHeight="1">
      <c r="A179" s="24" t="s">
        <v>736</v>
      </c>
      <c r="B179" s="50" t="s">
        <v>737</v>
      </c>
      <c r="C179" s="28" t="s">
        <v>644</v>
      </c>
      <c r="D179" s="24" t="s">
        <v>738</v>
      </c>
      <c r="E179" s="20"/>
      <c r="F179" s="24" t="s">
        <v>646</v>
      </c>
      <c r="G179" s="28" t="s">
        <v>647</v>
      </c>
      <c r="H179" s="51">
        <v>66.7975</v>
      </c>
      <c r="I179" s="20"/>
      <c r="J179" s="5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>
        <v>66.7975</v>
      </c>
      <c r="W179" s="21"/>
      <c r="X179" s="51">
        <v>66.7975</v>
      </c>
      <c r="Y179" s="21"/>
      <c r="Z179" s="20"/>
      <c r="AA179" s="20"/>
      <c r="AB179" s="50" t="s">
        <v>737</v>
      </c>
      <c r="AC179" s="21">
        <v>360</v>
      </c>
      <c r="AD179" s="28" t="s">
        <v>648</v>
      </c>
      <c r="AE179" s="20" t="s">
        <v>649</v>
      </c>
    </row>
    <row r="180" spans="1:31" s="1" customFormat="1" ht="84" customHeight="1">
      <c r="A180" s="24" t="s">
        <v>739</v>
      </c>
      <c r="B180" s="50" t="s">
        <v>740</v>
      </c>
      <c r="C180" s="28" t="s">
        <v>644</v>
      </c>
      <c r="D180" s="24" t="s">
        <v>741</v>
      </c>
      <c r="E180" s="20"/>
      <c r="F180" s="24" t="s">
        <v>646</v>
      </c>
      <c r="G180" s="28" t="s">
        <v>647</v>
      </c>
      <c r="H180" s="51">
        <v>99.5986</v>
      </c>
      <c r="I180" s="20"/>
      <c r="J180" s="5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>
        <v>99.5986</v>
      </c>
      <c r="W180" s="21"/>
      <c r="X180" s="51">
        <v>99.5986</v>
      </c>
      <c r="Y180" s="21"/>
      <c r="Z180" s="20"/>
      <c r="AA180" s="20"/>
      <c r="AB180" s="50" t="s">
        <v>740</v>
      </c>
      <c r="AC180" s="21">
        <v>670</v>
      </c>
      <c r="AD180" s="28" t="s">
        <v>648</v>
      </c>
      <c r="AE180" s="20" t="s">
        <v>649</v>
      </c>
    </row>
    <row r="181" spans="1:31" s="1" customFormat="1" ht="84" customHeight="1">
      <c r="A181" s="24" t="s">
        <v>742</v>
      </c>
      <c r="B181" s="50" t="s">
        <v>743</v>
      </c>
      <c r="C181" s="28" t="s">
        <v>644</v>
      </c>
      <c r="D181" s="24" t="s">
        <v>744</v>
      </c>
      <c r="E181" s="20"/>
      <c r="F181" s="24" t="s">
        <v>646</v>
      </c>
      <c r="G181" s="28" t="s">
        <v>647</v>
      </c>
      <c r="H181" s="51">
        <v>296.2154</v>
      </c>
      <c r="I181" s="20"/>
      <c r="J181" s="5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>
        <v>296.2154</v>
      </c>
      <c r="W181" s="21"/>
      <c r="X181" s="51">
        <v>296.2154</v>
      </c>
      <c r="Y181" s="21"/>
      <c r="Z181" s="20"/>
      <c r="AA181" s="20"/>
      <c r="AB181" s="50" t="s">
        <v>743</v>
      </c>
      <c r="AC181" s="21">
        <v>2510</v>
      </c>
      <c r="AD181" s="28" t="s">
        <v>648</v>
      </c>
      <c r="AE181" s="20" t="s">
        <v>649</v>
      </c>
    </row>
    <row r="182" spans="1:31" s="1" customFormat="1" ht="84" customHeight="1">
      <c r="A182" s="24" t="s">
        <v>745</v>
      </c>
      <c r="B182" s="50" t="s">
        <v>746</v>
      </c>
      <c r="C182" s="28" t="s">
        <v>644</v>
      </c>
      <c r="D182" s="24" t="s">
        <v>747</v>
      </c>
      <c r="E182" s="20"/>
      <c r="F182" s="24" t="s">
        <v>646</v>
      </c>
      <c r="G182" s="28" t="s">
        <v>647</v>
      </c>
      <c r="H182" s="51">
        <v>108.7554</v>
      </c>
      <c r="I182" s="20"/>
      <c r="J182" s="5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>
        <v>108.7554</v>
      </c>
      <c r="W182" s="21"/>
      <c r="X182" s="51">
        <v>108.7554</v>
      </c>
      <c r="Y182" s="21"/>
      <c r="Z182" s="20"/>
      <c r="AA182" s="20"/>
      <c r="AB182" s="50" t="s">
        <v>746</v>
      </c>
      <c r="AC182" s="21">
        <v>970</v>
      </c>
      <c r="AD182" s="28" t="s">
        <v>648</v>
      </c>
      <c r="AE182" s="20" t="s">
        <v>649</v>
      </c>
    </row>
    <row r="183" spans="1:31" s="1" customFormat="1" ht="84" customHeight="1">
      <c r="A183" s="24" t="s">
        <v>748</v>
      </c>
      <c r="B183" s="50" t="s">
        <v>749</v>
      </c>
      <c r="C183" s="28" t="s">
        <v>644</v>
      </c>
      <c r="D183" s="24" t="s">
        <v>750</v>
      </c>
      <c r="E183" s="20"/>
      <c r="F183" s="24" t="s">
        <v>646</v>
      </c>
      <c r="G183" s="28" t="s">
        <v>647</v>
      </c>
      <c r="H183" s="51">
        <v>205.0377</v>
      </c>
      <c r="I183" s="20"/>
      <c r="J183" s="5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>
        <v>205.0377</v>
      </c>
      <c r="W183" s="21"/>
      <c r="X183" s="51">
        <v>205.0377</v>
      </c>
      <c r="Y183" s="21"/>
      <c r="Z183" s="20"/>
      <c r="AA183" s="20"/>
      <c r="AB183" s="50" t="s">
        <v>749</v>
      </c>
      <c r="AC183" s="21">
        <v>1590</v>
      </c>
      <c r="AD183" s="28" t="s">
        <v>648</v>
      </c>
      <c r="AE183" s="20" t="s">
        <v>649</v>
      </c>
    </row>
    <row r="184" spans="1:31" s="1" customFormat="1" ht="84" customHeight="1">
      <c r="A184" s="24" t="s">
        <v>751</v>
      </c>
      <c r="B184" s="50" t="s">
        <v>752</v>
      </c>
      <c r="C184" s="28" t="s">
        <v>644</v>
      </c>
      <c r="D184" s="24" t="s">
        <v>753</v>
      </c>
      <c r="E184" s="20"/>
      <c r="F184" s="24" t="s">
        <v>646</v>
      </c>
      <c r="G184" s="28" t="s">
        <v>647</v>
      </c>
      <c r="H184" s="51">
        <v>210.5383</v>
      </c>
      <c r="I184" s="20"/>
      <c r="J184" s="5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>
        <v>210.5383</v>
      </c>
      <c r="W184" s="21"/>
      <c r="X184" s="51">
        <v>210.5383</v>
      </c>
      <c r="Y184" s="21"/>
      <c r="Z184" s="20"/>
      <c r="AA184" s="20"/>
      <c r="AB184" s="50" t="s">
        <v>752</v>
      </c>
      <c r="AC184" s="21">
        <v>2360</v>
      </c>
      <c r="AD184" s="28" t="s">
        <v>648</v>
      </c>
      <c r="AE184" s="20" t="s">
        <v>649</v>
      </c>
    </row>
    <row r="185" spans="1:31" s="1" customFormat="1" ht="84" customHeight="1">
      <c r="A185" s="24" t="s">
        <v>754</v>
      </c>
      <c r="B185" s="50" t="s">
        <v>755</v>
      </c>
      <c r="C185" s="28" t="s">
        <v>644</v>
      </c>
      <c r="D185" s="24" t="s">
        <v>756</v>
      </c>
      <c r="E185" s="20"/>
      <c r="F185" s="24" t="s">
        <v>646</v>
      </c>
      <c r="G185" s="28" t="s">
        <v>647</v>
      </c>
      <c r="H185" s="51">
        <v>391.1522</v>
      </c>
      <c r="I185" s="20"/>
      <c r="J185" s="5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>
        <v>391.1522</v>
      </c>
      <c r="W185" s="21"/>
      <c r="X185" s="51">
        <v>391.1522</v>
      </c>
      <c r="Y185" s="21"/>
      <c r="Z185" s="20"/>
      <c r="AA185" s="20"/>
      <c r="AB185" s="50" t="s">
        <v>755</v>
      </c>
      <c r="AC185" s="21">
        <v>2970</v>
      </c>
      <c r="AD185" s="28" t="s">
        <v>648</v>
      </c>
      <c r="AE185" s="20" t="s">
        <v>649</v>
      </c>
    </row>
    <row r="186" spans="1:31" s="1" customFormat="1" ht="84" customHeight="1">
      <c r="A186" s="24" t="s">
        <v>757</v>
      </c>
      <c r="B186" s="50" t="s">
        <v>758</v>
      </c>
      <c r="C186" s="28" t="s">
        <v>644</v>
      </c>
      <c r="D186" s="24" t="s">
        <v>759</v>
      </c>
      <c r="E186" s="20"/>
      <c r="F186" s="24" t="s">
        <v>646</v>
      </c>
      <c r="G186" s="28" t="s">
        <v>647</v>
      </c>
      <c r="H186" s="51">
        <v>27.0806</v>
      </c>
      <c r="I186" s="20"/>
      <c r="J186" s="5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>
        <v>27.0806</v>
      </c>
      <c r="W186" s="21"/>
      <c r="X186" s="51">
        <v>27.0806</v>
      </c>
      <c r="Y186" s="21"/>
      <c r="Z186" s="20"/>
      <c r="AA186" s="20"/>
      <c r="AB186" s="50" t="s">
        <v>758</v>
      </c>
      <c r="AC186" s="21">
        <v>200</v>
      </c>
      <c r="AD186" s="28" t="s">
        <v>648</v>
      </c>
      <c r="AE186" s="20" t="s">
        <v>649</v>
      </c>
    </row>
    <row r="187" spans="1:31" s="1" customFormat="1" ht="84" customHeight="1">
      <c r="A187" s="24" t="s">
        <v>760</v>
      </c>
      <c r="B187" s="50" t="s">
        <v>761</v>
      </c>
      <c r="C187" s="28" t="s">
        <v>644</v>
      </c>
      <c r="D187" s="24" t="s">
        <v>762</v>
      </c>
      <c r="E187" s="20"/>
      <c r="F187" s="24" t="s">
        <v>646</v>
      </c>
      <c r="G187" s="28" t="s">
        <v>647</v>
      </c>
      <c r="H187" s="51">
        <v>241.3671</v>
      </c>
      <c r="I187" s="20"/>
      <c r="J187" s="5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>
        <v>241.3671</v>
      </c>
      <c r="W187" s="21"/>
      <c r="X187" s="51">
        <v>241.3671</v>
      </c>
      <c r="Y187" s="21"/>
      <c r="Z187" s="20"/>
      <c r="AA187" s="20"/>
      <c r="AB187" s="50" t="s">
        <v>761</v>
      </c>
      <c r="AC187" s="21">
        <v>1900</v>
      </c>
      <c r="AD187" s="28" t="s">
        <v>648</v>
      </c>
      <c r="AE187" s="20" t="s">
        <v>649</v>
      </c>
    </row>
    <row r="188" spans="1:31" s="1" customFormat="1" ht="84" customHeight="1">
      <c r="A188" s="24" t="s">
        <v>763</v>
      </c>
      <c r="B188" s="50" t="s">
        <v>764</v>
      </c>
      <c r="C188" s="28" t="s">
        <v>644</v>
      </c>
      <c r="D188" s="24" t="s">
        <v>765</v>
      </c>
      <c r="E188" s="20"/>
      <c r="F188" s="24" t="s">
        <v>646</v>
      </c>
      <c r="G188" s="28" t="s">
        <v>647</v>
      </c>
      <c r="H188" s="51">
        <v>71.8728</v>
      </c>
      <c r="I188" s="20"/>
      <c r="J188" s="5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>
        <v>71.8728</v>
      </c>
      <c r="W188" s="21"/>
      <c r="X188" s="51">
        <v>71.8728</v>
      </c>
      <c r="Y188" s="21"/>
      <c r="Z188" s="20"/>
      <c r="AA188" s="20"/>
      <c r="AB188" s="50" t="s">
        <v>764</v>
      </c>
      <c r="AC188" s="21">
        <v>510</v>
      </c>
      <c r="AD188" s="28" t="s">
        <v>648</v>
      </c>
      <c r="AE188" s="20" t="s">
        <v>649</v>
      </c>
    </row>
    <row r="189" spans="1:31" s="1" customFormat="1" ht="84" customHeight="1">
      <c r="A189" s="24" t="s">
        <v>766</v>
      </c>
      <c r="B189" s="50" t="s">
        <v>767</v>
      </c>
      <c r="C189" s="28" t="s">
        <v>644</v>
      </c>
      <c r="D189" s="24" t="s">
        <v>768</v>
      </c>
      <c r="E189" s="20"/>
      <c r="F189" s="24" t="s">
        <v>646</v>
      </c>
      <c r="G189" s="28" t="s">
        <v>647</v>
      </c>
      <c r="H189" s="51">
        <v>199.3536</v>
      </c>
      <c r="I189" s="20"/>
      <c r="J189" s="5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>
        <v>199.3536</v>
      </c>
      <c r="W189" s="21"/>
      <c r="X189" s="51">
        <v>199.3536</v>
      </c>
      <c r="Y189" s="21"/>
      <c r="Z189" s="20"/>
      <c r="AA189" s="20"/>
      <c r="AB189" s="50" t="s">
        <v>767</v>
      </c>
      <c r="AC189" s="21">
        <v>820</v>
      </c>
      <c r="AD189" s="28" t="s">
        <v>648</v>
      </c>
      <c r="AE189" s="20" t="s">
        <v>649</v>
      </c>
    </row>
    <row r="190" spans="1:31" s="1" customFormat="1" ht="84" customHeight="1">
      <c r="A190" s="24" t="s">
        <v>769</v>
      </c>
      <c r="B190" s="50" t="s">
        <v>770</v>
      </c>
      <c r="C190" s="28" t="s">
        <v>644</v>
      </c>
      <c r="D190" s="24" t="s">
        <v>771</v>
      </c>
      <c r="E190" s="20"/>
      <c r="F190" s="24" t="s">
        <v>646</v>
      </c>
      <c r="G190" s="28" t="s">
        <v>647</v>
      </c>
      <c r="H190" s="51">
        <v>215.9643</v>
      </c>
      <c r="I190" s="20"/>
      <c r="J190" s="5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>
        <v>215.9643</v>
      </c>
      <c r="W190" s="21"/>
      <c r="X190" s="51">
        <v>215.9643</v>
      </c>
      <c r="Y190" s="21"/>
      <c r="Z190" s="20"/>
      <c r="AA190" s="20"/>
      <c r="AB190" s="50" t="s">
        <v>770</v>
      </c>
      <c r="AC190" s="21">
        <v>1280</v>
      </c>
      <c r="AD190" s="28" t="s">
        <v>648</v>
      </c>
      <c r="AE190" s="20" t="s">
        <v>649</v>
      </c>
    </row>
    <row r="191" spans="1:31" s="1" customFormat="1" ht="84" customHeight="1">
      <c r="A191" s="24" t="s">
        <v>772</v>
      </c>
      <c r="B191" s="50" t="s">
        <v>303</v>
      </c>
      <c r="C191" s="28" t="s">
        <v>644</v>
      </c>
      <c r="D191" s="24" t="s">
        <v>773</v>
      </c>
      <c r="E191" s="20"/>
      <c r="F191" s="24" t="s">
        <v>646</v>
      </c>
      <c r="G191" s="28" t="s">
        <v>647</v>
      </c>
      <c r="H191" s="51">
        <v>221.6321</v>
      </c>
      <c r="I191" s="20"/>
      <c r="J191" s="5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>
        <v>221.6321</v>
      </c>
      <c r="W191" s="21"/>
      <c r="X191" s="51">
        <v>221.6321</v>
      </c>
      <c r="Y191" s="21"/>
      <c r="Z191" s="20"/>
      <c r="AA191" s="20"/>
      <c r="AB191" s="50" t="s">
        <v>303</v>
      </c>
      <c r="AC191" s="21">
        <v>1740</v>
      </c>
      <c r="AD191" s="28" t="s">
        <v>648</v>
      </c>
      <c r="AE191" s="20" t="s">
        <v>649</v>
      </c>
    </row>
    <row r="192" spans="1:31" s="1" customFormat="1" ht="84" customHeight="1">
      <c r="A192" s="24" t="s">
        <v>774</v>
      </c>
      <c r="B192" s="50" t="s">
        <v>775</v>
      </c>
      <c r="C192" s="28" t="s">
        <v>644</v>
      </c>
      <c r="D192" s="24" t="s">
        <v>776</v>
      </c>
      <c r="E192" s="20"/>
      <c r="F192" s="24" t="s">
        <v>646</v>
      </c>
      <c r="G192" s="28" t="s">
        <v>647</v>
      </c>
      <c r="H192" s="51">
        <v>203.8602</v>
      </c>
      <c r="I192" s="20"/>
      <c r="J192" s="5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>
        <v>203.8602</v>
      </c>
      <c r="W192" s="21"/>
      <c r="X192" s="51">
        <v>203.8602</v>
      </c>
      <c r="Y192" s="21"/>
      <c r="Z192" s="20"/>
      <c r="AA192" s="20"/>
      <c r="AB192" s="50" t="s">
        <v>775</v>
      </c>
      <c r="AC192" s="21">
        <v>1430</v>
      </c>
      <c r="AD192" s="28" t="s">
        <v>648</v>
      </c>
      <c r="AE192" s="20" t="s">
        <v>649</v>
      </c>
    </row>
    <row r="193" spans="1:31" s="1" customFormat="1" ht="84" customHeight="1">
      <c r="A193" s="24" t="s">
        <v>777</v>
      </c>
      <c r="B193" s="50" t="s">
        <v>689</v>
      </c>
      <c r="C193" s="28" t="s">
        <v>644</v>
      </c>
      <c r="D193" s="24" t="s">
        <v>778</v>
      </c>
      <c r="E193" s="20"/>
      <c r="F193" s="24" t="s">
        <v>646</v>
      </c>
      <c r="G193" s="28" t="s">
        <v>647</v>
      </c>
      <c r="H193" s="51">
        <v>181.8644</v>
      </c>
      <c r="I193" s="20"/>
      <c r="J193" s="5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>
        <v>181.8644</v>
      </c>
      <c r="W193" s="21"/>
      <c r="X193" s="51">
        <v>181.8644</v>
      </c>
      <c r="Y193" s="21"/>
      <c r="Z193" s="20"/>
      <c r="AA193" s="20"/>
      <c r="AB193" s="50" t="s">
        <v>689</v>
      </c>
      <c r="AC193" s="21">
        <v>1430</v>
      </c>
      <c r="AD193" s="28" t="s">
        <v>648</v>
      </c>
      <c r="AE193" s="20" t="s">
        <v>649</v>
      </c>
    </row>
    <row r="194" spans="1:31" s="1" customFormat="1" ht="84" customHeight="1">
      <c r="A194" s="24" t="s">
        <v>779</v>
      </c>
      <c r="B194" s="50" t="s">
        <v>780</v>
      </c>
      <c r="C194" s="28" t="s">
        <v>644</v>
      </c>
      <c r="D194" s="24" t="s">
        <v>781</v>
      </c>
      <c r="E194" s="20"/>
      <c r="F194" s="24" t="s">
        <v>646</v>
      </c>
      <c r="G194" s="28" t="s">
        <v>647</v>
      </c>
      <c r="H194" s="51">
        <v>161.4548</v>
      </c>
      <c r="I194" s="20"/>
      <c r="J194" s="5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>
        <v>161.4548</v>
      </c>
      <c r="W194" s="21"/>
      <c r="X194" s="51">
        <v>161.4548</v>
      </c>
      <c r="Y194" s="21"/>
      <c r="Z194" s="20"/>
      <c r="AA194" s="20"/>
      <c r="AB194" s="50" t="s">
        <v>780</v>
      </c>
      <c r="AC194" s="21">
        <v>820</v>
      </c>
      <c r="AD194" s="28" t="s">
        <v>648</v>
      </c>
      <c r="AE194" s="20" t="s">
        <v>649</v>
      </c>
    </row>
    <row r="195" spans="1:31" s="1" customFormat="1" ht="84" customHeight="1">
      <c r="A195" s="24" t="s">
        <v>782</v>
      </c>
      <c r="B195" s="50" t="s">
        <v>783</v>
      </c>
      <c r="C195" s="28" t="s">
        <v>644</v>
      </c>
      <c r="D195" s="24" t="s">
        <v>784</v>
      </c>
      <c r="E195" s="20"/>
      <c r="F195" s="24" t="s">
        <v>646</v>
      </c>
      <c r="G195" s="28" t="s">
        <v>647</v>
      </c>
      <c r="H195" s="51">
        <v>149.8825</v>
      </c>
      <c r="I195" s="20"/>
      <c r="J195" s="5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>
        <v>149.8825</v>
      </c>
      <c r="W195" s="21"/>
      <c r="X195" s="51">
        <v>149.8825</v>
      </c>
      <c r="Y195" s="21"/>
      <c r="Z195" s="20"/>
      <c r="AA195" s="20"/>
      <c r="AB195" s="50" t="s">
        <v>783</v>
      </c>
      <c r="AC195" s="21">
        <v>1280</v>
      </c>
      <c r="AD195" s="28" t="s">
        <v>648</v>
      </c>
      <c r="AE195" s="20" t="s">
        <v>649</v>
      </c>
    </row>
    <row r="196" spans="1:31" s="1" customFormat="1" ht="84" customHeight="1">
      <c r="A196" s="24" t="s">
        <v>785</v>
      </c>
      <c r="B196" s="50" t="s">
        <v>643</v>
      </c>
      <c r="C196" s="28" t="s">
        <v>644</v>
      </c>
      <c r="D196" s="24" t="s">
        <v>786</v>
      </c>
      <c r="E196" s="20"/>
      <c r="F196" s="24" t="s">
        <v>646</v>
      </c>
      <c r="G196" s="28" t="s">
        <v>647</v>
      </c>
      <c r="H196" s="51">
        <v>65.8836</v>
      </c>
      <c r="I196" s="20"/>
      <c r="J196" s="5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>
        <v>65.8836</v>
      </c>
      <c r="W196" s="21"/>
      <c r="X196" s="51">
        <v>65.8836</v>
      </c>
      <c r="Y196" s="21"/>
      <c r="Z196" s="20"/>
      <c r="AA196" s="20"/>
      <c r="AB196" s="50" t="s">
        <v>643</v>
      </c>
      <c r="AC196" s="21">
        <v>670</v>
      </c>
      <c r="AD196" s="28" t="s">
        <v>648</v>
      </c>
      <c r="AE196" s="20" t="s">
        <v>649</v>
      </c>
    </row>
    <row r="197" spans="1:31" s="1" customFormat="1" ht="84" customHeight="1">
      <c r="A197" s="24" t="s">
        <v>787</v>
      </c>
      <c r="B197" s="50" t="s">
        <v>788</v>
      </c>
      <c r="C197" s="28" t="s">
        <v>644</v>
      </c>
      <c r="D197" s="24" t="s">
        <v>789</v>
      </c>
      <c r="E197" s="20"/>
      <c r="F197" s="24" t="s">
        <v>646</v>
      </c>
      <c r="G197" s="28" t="s">
        <v>647</v>
      </c>
      <c r="H197" s="51">
        <v>164.7713</v>
      </c>
      <c r="I197" s="20"/>
      <c r="J197" s="5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>
        <v>164.7713</v>
      </c>
      <c r="W197" s="21"/>
      <c r="X197" s="51">
        <v>164.7713</v>
      </c>
      <c r="Y197" s="21"/>
      <c r="Z197" s="20"/>
      <c r="AA197" s="20"/>
      <c r="AB197" s="50" t="s">
        <v>788</v>
      </c>
      <c r="AC197" s="21">
        <v>1130</v>
      </c>
      <c r="AD197" s="28" t="s">
        <v>648</v>
      </c>
      <c r="AE197" s="20" t="s">
        <v>649</v>
      </c>
    </row>
    <row r="198" spans="1:31" s="1" customFormat="1" ht="39" customHeight="1">
      <c r="A198" s="19" t="s">
        <v>790</v>
      </c>
      <c r="B198" s="20"/>
      <c r="C198" s="20"/>
      <c r="D198" s="21"/>
      <c r="E198" s="20"/>
      <c r="F198" s="21"/>
      <c r="G198" s="20"/>
      <c r="H198" s="21">
        <f>SUM(H199:H226)</f>
        <v>292</v>
      </c>
      <c r="I198" s="21">
        <f>SUM(I199:I226)</f>
        <v>292</v>
      </c>
      <c r="J198" s="21">
        <f>SUM(J199:J226)</f>
        <v>292</v>
      </c>
      <c r="K198" s="21">
        <f>SUM(K199:K226)</f>
        <v>292</v>
      </c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0"/>
      <c r="AA198" s="20"/>
      <c r="AB198" s="28"/>
      <c r="AC198" s="21"/>
      <c r="AD198" s="20"/>
      <c r="AE198" s="20"/>
    </row>
    <row r="199" spans="1:31" s="1" customFormat="1" ht="25.5" customHeight="1">
      <c r="A199" s="24" t="s">
        <v>791</v>
      </c>
      <c r="B199" s="28" t="s">
        <v>792</v>
      </c>
      <c r="C199" s="28" t="s">
        <v>130</v>
      </c>
      <c r="D199" s="28" t="s">
        <v>793</v>
      </c>
      <c r="E199" s="20"/>
      <c r="F199" s="24" t="s">
        <v>45</v>
      </c>
      <c r="G199" s="28" t="s">
        <v>132</v>
      </c>
      <c r="H199" s="24">
        <v>6</v>
      </c>
      <c r="I199" s="24">
        <v>6</v>
      </c>
      <c r="J199" s="24">
        <v>6</v>
      </c>
      <c r="K199" s="24">
        <v>6</v>
      </c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0"/>
      <c r="AA199" s="20"/>
      <c r="AB199" s="28" t="s">
        <v>794</v>
      </c>
      <c r="AC199" s="21">
        <v>1930</v>
      </c>
      <c r="AD199" s="20" t="s">
        <v>795</v>
      </c>
      <c r="AE199" s="20"/>
    </row>
    <row r="200" spans="1:31" s="1" customFormat="1" ht="25.5" customHeight="1">
      <c r="A200" s="24" t="s">
        <v>796</v>
      </c>
      <c r="B200" s="28" t="s">
        <v>797</v>
      </c>
      <c r="C200" s="28" t="s">
        <v>130</v>
      </c>
      <c r="D200" s="28" t="s">
        <v>798</v>
      </c>
      <c r="E200" s="20"/>
      <c r="F200" s="24" t="s">
        <v>45</v>
      </c>
      <c r="G200" s="28" t="s">
        <v>132</v>
      </c>
      <c r="H200" s="24">
        <v>17</v>
      </c>
      <c r="I200" s="24">
        <v>17</v>
      </c>
      <c r="J200" s="24">
        <v>17</v>
      </c>
      <c r="K200" s="24">
        <v>17</v>
      </c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0"/>
      <c r="AA200" s="20"/>
      <c r="AB200" s="28" t="s">
        <v>799</v>
      </c>
      <c r="AC200" s="21">
        <v>1573</v>
      </c>
      <c r="AD200" s="20" t="s">
        <v>795</v>
      </c>
      <c r="AE200" s="20"/>
    </row>
    <row r="201" spans="1:31" s="1" customFormat="1" ht="25.5" customHeight="1">
      <c r="A201" s="24" t="s">
        <v>800</v>
      </c>
      <c r="B201" s="28" t="s">
        <v>413</v>
      </c>
      <c r="C201" s="28" t="s">
        <v>130</v>
      </c>
      <c r="D201" s="28" t="s">
        <v>801</v>
      </c>
      <c r="E201" s="20"/>
      <c r="F201" s="24" t="s">
        <v>45</v>
      </c>
      <c r="G201" s="28" t="s">
        <v>132</v>
      </c>
      <c r="H201" s="24">
        <v>8</v>
      </c>
      <c r="I201" s="24">
        <v>8</v>
      </c>
      <c r="J201" s="24">
        <v>8</v>
      </c>
      <c r="K201" s="24">
        <v>8</v>
      </c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0"/>
      <c r="AA201" s="20"/>
      <c r="AB201" s="28" t="s">
        <v>413</v>
      </c>
      <c r="AC201" s="21">
        <v>2639</v>
      </c>
      <c r="AD201" s="20" t="s">
        <v>795</v>
      </c>
      <c r="AE201" s="20"/>
    </row>
    <row r="202" spans="1:31" s="1" customFormat="1" ht="25.5" customHeight="1">
      <c r="A202" s="24" t="s">
        <v>802</v>
      </c>
      <c r="B202" s="28" t="s">
        <v>803</v>
      </c>
      <c r="C202" s="28" t="s">
        <v>130</v>
      </c>
      <c r="D202" s="28" t="s">
        <v>801</v>
      </c>
      <c r="E202" s="20"/>
      <c r="F202" s="24" t="s">
        <v>45</v>
      </c>
      <c r="G202" s="28" t="s">
        <v>132</v>
      </c>
      <c r="H202" s="24">
        <v>8</v>
      </c>
      <c r="I202" s="24">
        <v>8</v>
      </c>
      <c r="J202" s="24">
        <v>8</v>
      </c>
      <c r="K202" s="24">
        <v>8</v>
      </c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0"/>
      <c r="AA202" s="20"/>
      <c r="AB202" s="28" t="s">
        <v>803</v>
      </c>
      <c r="AC202" s="21">
        <v>2876</v>
      </c>
      <c r="AD202" s="20" t="s">
        <v>795</v>
      </c>
      <c r="AE202" s="20"/>
    </row>
    <row r="203" spans="1:31" s="1" customFormat="1" ht="25.5" customHeight="1">
      <c r="A203" s="24" t="s">
        <v>804</v>
      </c>
      <c r="B203" s="28" t="s">
        <v>404</v>
      </c>
      <c r="C203" s="28" t="s">
        <v>130</v>
      </c>
      <c r="D203" s="28" t="s">
        <v>801</v>
      </c>
      <c r="E203" s="20"/>
      <c r="F203" s="24" t="s">
        <v>45</v>
      </c>
      <c r="G203" s="28" t="s">
        <v>132</v>
      </c>
      <c r="H203" s="24">
        <v>8</v>
      </c>
      <c r="I203" s="24">
        <v>8</v>
      </c>
      <c r="J203" s="24">
        <v>8</v>
      </c>
      <c r="K203" s="24">
        <v>8</v>
      </c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0"/>
      <c r="AA203" s="20"/>
      <c r="AB203" s="28" t="s">
        <v>404</v>
      </c>
      <c r="AC203" s="21">
        <v>4544</v>
      </c>
      <c r="AD203" s="20" t="s">
        <v>795</v>
      </c>
      <c r="AE203" s="20"/>
    </row>
    <row r="204" spans="1:31" s="1" customFormat="1" ht="25.5" customHeight="1">
      <c r="A204" s="24" t="s">
        <v>805</v>
      </c>
      <c r="B204" s="28" t="s">
        <v>806</v>
      </c>
      <c r="C204" s="28" t="s">
        <v>130</v>
      </c>
      <c r="D204" s="28" t="s">
        <v>807</v>
      </c>
      <c r="E204" s="20"/>
      <c r="F204" s="24" t="s">
        <v>45</v>
      </c>
      <c r="G204" s="28" t="s">
        <v>132</v>
      </c>
      <c r="H204" s="24">
        <v>22</v>
      </c>
      <c r="I204" s="24">
        <v>22</v>
      </c>
      <c r="J204" s="24">
        <v>22</v>
      </c>
      <c r="K204" s="24">
        <v>22</v>
      </c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0"/>
      <c r="AA204" s="20"/>
      <c r="AB204" s="28" t="s">
        <v>806</v>
      </c>
      <c r="AC204" s="21">
        <v>3110</v>
      </c>
      <c r="AD204" s="20" t="s">
        <v>795</v>
      </c>
      <c r="AE204" s="20"/>
    </row>
    <row r="205" spans="1:31" s="1" customFormat="1" ht="25.5" customHeight="1">
      <c r="A205" s="24" t="s">
        <v>808</v>
      </c>
      <c r="B205" s="28" t="s">
        <v>809</v>
      </c>
      <c r="C205" s="28" t="s">
        <v>130</v>
      </c>
      <c r="D205" s="28" t="s">
        <v>810</v>
      </c>
      <c r="E205" s="20"/>
      <c r="F205" s="24" t="s">
        <v>45</v>
      </c>
      <c r="G205" s="28" t="s">
        <v>132</v>
      </c>
      <c r="H205" s="24">
        <v>10</v>
      </c>
      <c r="I205" s="24">
        <v>10</v>
      </c>
      <c r="J205" s="24">
        <v>10</v>
      </c>
      <c r="K205" s="24">
        <v>10</v>
      </c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0"/>
      <c r="AA205" s="20"/>
      <c r="AB205" s="28" t="s">
        <v>809</v>
      </c>
      <c r="AC205" s="21">
        <v>3480</v>
      </c>
      <c r="AD205" s="20" t="s">
        <v>795</v>
      </c>
      <c r="AE205" s="20"/>
    </row>
    <row r="206" spans="1:31" s="1" customFormat="1" ht="25.5" customHeight="1">
      <c r="A206" s="24" t="s">
        <v>811</v>
      </c>
      <c r="B206" s="28" t="s">
        <v>812</v>
      </c>
      <c r="C206" s="28" t="s">
        <v>130</v>
      </c>
      <c r="D206" s="28" t="s">
        <v>810</v>
      </c>
      <c r="E206" s="20"/>
      <c r="F206" s="24" t="s">
        <v>45</v>
      </c>
      <c r="G206" s="28" t="s">
        <v>132</v>
      </c>
      <c r="H206" s="24">
        <v>10</v>
      </c>
      <c r="I206" s="24">
        <v>10</v>
      </c>
      <c r="J206" s="24">
        <v>10</v>
      </c>
      <c r="K206" s="24">
        <v>10</v>
      </c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0"/>
      <c r="AA206" s="20"/>
      <c r="AB206" s="28" t="s">
        <v>812</v>
      </c>
      <c r="AC206" s="21">
        <v>3180</v>
      </c>
      <c r="AD206" s="20" t="s">
        <v>795</v>
      </c>
      <c r="AE206" s="20"/>
    </row>
    <row r="207" spans="1:31" s="1" customFormat="1" ht="25.5" customHeight="1">
      <c r="A207" s="24" t="s">
        <v>813</v>
      </c>
      <c r="B207" s="28" t="s">
        <v>814</v>
      </c>
      <c r="C207" s="28" t="s">
        <v>130</v>
      </c>
      <c r="D207" s="28" t="s">
        <v>798</v>
      </c>
      <c r="E207" s="20"/>
      <c r="F207" s="24" t="s">
        <v>45</v>
      </c>
      <c r="G207" s="28" t="s">
        <v>132</v>
      </c>
      <c r="H207" s="24">
        <v>17</v>
      </c>
      <c r="I207" s="24">
        <v>17</v>
      </c>
      <c r="J207" s="24">
        <v>17</v>
      </c>
      <c r="K207" s="24">
        <v>17</v>
      </c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0"/>
      <c r="AA207" s="20"/>
      <c r="AB207" s="28" t="s">
        <v>814</v>
      </c>
      <c r="AC207" s="21">
        <v>2470</v>
      </c>
      <c r="AD207" s="20" t="s">
        <v>795</v>
      </c>
      <c r="AE207" s="20"/>
    </row>
    <row r="208" spans="1:31" s="1" customFormat="1" ht="25.5" customHeight="1">
      <c r="A208" s="24" t="s">
        <v>815</v>
      </c>
      <c r="B208" s="28" t="s">
        <v>816</v>
      </c>
      <c r="C208" s="28" t="s">
        <v>130</v>
      </c>
      <c r="D208" s="28" t="s">
        <v>810</v>
      </c>
      <c r="E208" s="20"/>
      <c r="F208" s="24" t="s">
        <v>45</v>
      </c>
      <c r="G208" s="28" t="s">
        <v>132</v>
      </c>
      <c r="H208" s="24">
        <v>10</v>
      </c>
      <c r="I208" s="24">
        <v>10</v>
      </c>
      <c r="J208" s="24">
        <v>10</v>
      </c>
      <c r="K208" s="24">
        <v>10</v>
      </c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0"/>
      <c r="AA208" s="20"/>
      <c r="AB208" s="28" t="s">
        <v>816</v>
      </c>
      <c r="AC208" s="21">
        <v>3228</v>
      </c>
      <c r="AD208" s="20" t="s">
        <v>795</v>
      </c>
      <c r="AE208" s="20"/>
    </row>
    <row r="209" spans="1:31" s="1" customFormat="1" ht="25.5" customHeight="1">
      <c r="A209" s="24" t="s">
        <v>817</v>
      </c>
      <c r="B209" s="28" t="s">
        <v>818</v>
      </c>
      <c r="C209" s="28" t="s">
        <v>130</v>
      </c>
      <c r="D209" s="28" t="s">
        <v>819</v>
      </c>
      <c r="E209" s="20"/>
      <c r="F209" s="24" t="s">
        <v>45</v>
      </c>
      <c r="G209" s="28" t="s">
        <v>132</v>
      </c>
      <c r="H209" s="24">
        <v>16</v>
      </c>
      <c r="I209" s="24">
        <v>16</v>
      </c>
      <c r="J209" s="24">
        <v>16</v>
      </c>
      <c r="K209" s="24">
        <v>16</v>
      </c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0"/>
      <c r="AA209" s="20"/>
      <c r="AB209" s="28" t="s">
        <v>818</v>
      </c>
      <c r="AC209" s="21">
        <v>2480</v>
      </c>
      <c r="AD209" s="20" t="s">
        <v>795</v>
      </c>
      <c r="AE209" s="20"/>
    </row>
    <row r="210" spans="1:31" s="1" customFormat="1" ht="25.5" customHeight="1">
      <c r="A210" s="24" t="s">
        <v>820</v>
      </c>
      <c r="B210" s="28" t="s">
        <v>565</v>
      </c>
      <c r="C210" s="28" t="s">
        <v>130</v>
      </c>
      <c r="D210" s="28" t="s">
        <v>821</v>
      </c>
      <c r="E210" s="20"/>
      <c r="F210" s="24" t="s">
        <v>45</v>
      </c>
      <c r="G210" s="28" t="s">
        <v>132</v>
      </c>
      <c r="H210" s="24">
        <v>11</v>
      </c>
      <c r="I210" s="24">
        <v>11</v>
      </c>
      <c r="J210" s="24">
        <v>11</v>
      </c>
      <c r="K210" s="24">
        <v>11</v>
      </c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0"/>
      <c r="AA210" s="20"/>
      <c r="AB210" s="28" t="s">
        <v>565</v>
      </c>
      <c r="AC210" s="21">
        <v>2387</v>
      </c>
      <c r="AD210" s="20" t="s">
        <v>795</v>
      </c>
      <c r="AE210" s="20"/>
    </row>
    <row r="211" spans="1:31" s="1" customFormat="1" ht="25.5" customHeight="1">
      <c r="A211" s="24" t="s">
        <v>822</v>
      </c>
      <c r="B211" s="28" t="s">
        <v>823</v>
      </c>
      <c r="C211" s="28" t="s">
        <v>130</v>
      </c>
      <c r="D211" s="28" t="s">
        <v>824</v>
      </c>
      <c r="E211" s="20"/>
      <c r="F211" s="24" t="s">
        <v>45</v>
      </c>
      <c r="G211" s="28" t="s">
        <v>132</v>
      </c>
      <c r="H211" s="24">
        <v>27</v>
      </c>
      <c r="I211" s="24">
        <v>27</v>
      </c>
      <c r="J211" s="24">
        <v>27</v>
      </c>
      <c r="K211" s="24">
        <v>27</v>
      </c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0"/>
      <c r="AA211" s="20"/>
      <c r="AB211" s="28" t="s">
        <v>823</v>
      </c>
      <c r="AC211" s="21">
        <v>3025</v>
      </c>
      <c r="AD211" s="20" t="s">
        <v>795</v>
      </c>
      <c r="AE211" s="20"/>
    </row>
    <row r="212" spans="1:31" s="1" customFormat="1" ht="25.5" customHeight="1">
      <c r="A212" s="24" t="s">
        <v>825</v>
      </c>
      <c r="B212" s="28" t="s">
        <v>826</v>
      </c>
      <c r="C212" s="28" t="s">
        <v>130</v>
      </c>
      <c r="D212" s="28" t="s">
        <v>827</v>
      </c>
      <c r="E212" s="20"/>
      <c r="F212" s="24" t="s">
        <v>45</v>
      </c>
      <c r="G212" s="28" t="s">
        <v>132</v>
      </c>
      <c r="H212" s="24">
        <v>22</v>
      </c>
      <c r="I212" s="24">
        <v>22</v>
      </c>
      <c r="J212" s="24">
        <v>22</v>
      </c>
      <c r="K212" s="24">
        <v>22</v>
      </c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0"/>
      <c r="AA212" s="20"/>
      <c r="AB212" s="28" t="s">
        <v>826</v>
      </c>
      <c r="AC212" s="21">
        <v>4074</v>
      </c>
      <c r="AD212" s="20" t="s">
        <v>795</v>
      </c>
      <c r="AE212" s="20"/>
    </row>
    <row r="213" spans="1:31" s="1" customFormat="1" ht="25.5" customHeight="1">
      <c r="A213" s="24" t="s">
        <v>828</v>
      </c>
      <c r="B213" s="28" t="s">
        <v>829</v>
      </c>
      <c r="C213" s="28" t="s">
        <v>130</v>
      </c>
      <c r="D213" s="28" t="s">
        <v>830</v>
      </c>
      <c r="E213" s="20"/>
      <c r="F213" s="24" t="s">
        <v>45</v>
      </c>
      <c r="G213" s="28" t="s">
        <v>132</v>
      </c>
      <c r="H213" s="24">
        <v>5</v>
      </c>
      <c r="I213" s="24">
        <v>5</v>
      </c>
      <c r="J213" s="24">
        <v>5</v>
      </c>
      <c r="K213" s="24">
        <v>5</v>
      </c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0"/>
      <c r="AA213" s="20"/>
      <c r="AB213" s="28" t="s">
        <v>829</v>
      </c>
      <c r="AC213" s="21">
        <v>2180</v>
      </c>
      <c r="AD213" s="20" t="s">
        <v>795</v>
      </c>
      <c r="AE213" s="20"/>
    </row>
    <row r="214" spans="1:31" s="1" customFormat="1" ht="25.5" customHeight="1">
      <c r="A214" s="24" t="s">
        <v>831</v>
      </c>
      <c r="B214" s="28" t="s">
        <v>398</v>
      </c>
      <c r="C214" s="28" t="s">
        <v>130</v>
      </c>
      <c r="D214" s="28" t="s">
        <v>832</v>
      </c>
      <c r="E214" s="20"/>
      <c r="F214" s="24" t="s">
        <v>45</v>
      </c>
      <c r="G214" s="28" t="s">
        <v>132</v>
      </c>
      <c r="H214" s="24">
        <v>12</v>
      </c>
      <c r="I214" s="24">
        <v>12</v>
      </c>
      <c r="J214" s="24">
        <v>12</v>
      </c>
      <c r="K214" s="24">
        <v>12</v>
      </c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0"/>
      <c r="AA214" s="20"/>
      <c r="AB214" s="28" t="s">
        <v>398</v>
      </c>
      <c r="AC214" s="21">
        <v>2360</v>
      </c>
      <c r="AD214" s="20" t="s">
        <v>795</v>
      </c>
      <c r="AE214" s="20"/>
    </row>
    <row r="215" spans="1:31" s="1" customFormat="1" ht="25.5" customHeight="1">
      <c r="A215" s="24" t="s">
        <v>833</v>
      </c>
      <c r="B215" s="28" t="s">
        <v>834</v>
      </c>
      <c r="C215" s="28" t="s">
        <v>130</v>
      </c>
      <c r="D215" s="28" t="s">
        <v>835</v>
      </c>
      <c r="E215" s="20"/>
      <c r="F215" s="24" t="s">
        <v>45</v>
      </c>
      <c r="G215" s="28" t="s">
        <v>132</v>
      </c>
      <c r="H215" s="24">
        <v>12</v>
      </c>
      <c r="I215" s="24">
        <v>12</v>
      </c>
      <c r="J215" s="24">
        <v>12</v>
      </c>
      <c r="K215" s="24">
        <v>12</v>
      </c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0"/>
      <c r="AA215" s="20"/>
      <c r="AB215" s="28" t="s">
        <v>834</v>
      </c>
      <c r="AC215" s="21">
        <v>4176</v>
      </c>
      <c r="AD215" s="20" t="s">
        <v>795</v>
      </c>
      <c r="AE215" s="20"/>
    </row>
    <row r="216" spans="1:31" s="1" customFormat="1" ht="25.5" customHeight="1">
      <c r="A216" s="24" t="s">
        <v>836</v>
      </c>
      <c r="B216" s="28" t="s">
        <v>837</v>
      </c>
      <c r="C216" s="28" t="s">
        <v>130</v>
      </c>
      <c r="D216" s="28" t="s">
        <v>830</v>
      </c>
      <c r="E216" s="20"/>
      <c r="F216" s="24" t="s">
        <v>45</v>
      </c>
      <c r="G216" s="28" t="s">
        <v>132</v>
      </c>
      <c r="H216" s="24">
        <v>5</v>
      </c>
      <c r="I216" s="24">
        <v>5</v>
      </c>
      <c r="J216" s="24">
        <v>5</v>
      </c>
      <c r="K216" s="24">
        <v>5</v>
      </c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0"/>
      <c r="AA216" s="20"/>
      <c r="AB216" s="28" t="s">
        <v>837</v>
      </c>
      <c r="AC216" s="21">
        <v>4055</v>
      </c>
      <c r="AD216" s="20" t="s">
        <v>795</v>
      </c>
      <c r="AE216" s="20"/>
    </row>
    <row r="217" spans="1:31" s="1" customFormat="1" ht="25.5" customHeight="1">
      <c r="A217" s="24" t="s">
        <v>838</v>
      </c>
      <c r="B217" s="28" t="s">
        <v>839</v>
      </c>
      <c r="C217" s="28" t="s">
        <v>130</v>
      </c>
      <c r="D217" s="28" t="s">
        <v>830</v>
      </c>
      <c r="E217" s="20"/>
      <c r="F217" s="24" t="s">
        <v>45</v>
      </c>
      <c r="G217" s="28" t="s">
        <v>132</v>
      </c>
      <c r="H217" s="24">
        <v>5</v>
      </c>
      <c r="I217" s="24">
        <v>5</v>
      </c>
      <c r="J217" s="24">
        <v>5</v>
      </c>
      <c r="K217" s="24">
        <v>5</v>
      </c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0"/>
      <c r="AA217" s="20"/>
      <c r="AB217" s="28" t="s">
        <v>839</v>
      </c>
      <c r="AC217" s="21">
        <v>6774</v>
      </c>
      <c r="AD217" s="20" t="s">
        <v>795</v>
      </c>
      <c r="AE217" s="20"/>
    </row>
    <row r="218" spans="1:31" s="1" customFormat="1" ht="25.5" customHeight="1">
      <c r="A218" s="24" t="s">
        <v>840</v>
      </c>
      <c r="B218" s="28" t="s">
        <v>841</v>
      </c>
      <c r="C218" s="28" t="s">
        <v>130</v>
      </c>
      <c r="D218" s="28" t="s">
        <v>830</v>
      </c>
      <c r="E218" s="20"/>
      <c r="F218" s="24" t="s">
        <v>45</v>
      </c>
      <c r="G218" s="28" t="s">
        <v>132</v>
      </c>
      <c r="H218" s="24">
        <v>5</v>
      </c>
      <c r="I218" s="24">
        <v>5</v>
      </c>
      <c r="J218" s="24">
        <v>5</v>
      </c>
      <c r="K218" s="24">
        <v>5</v>
      </c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0"/>
      <c r="AA218" s="20"/>
      <c r="AB218" s="28" t="s">
        <v>841</v>
      </c>
      <c r="AC218" s="21">
        <v>2385</v>
      </c>
      <c r="AD218" s="20" t="s">
        <v>795</v>
      </c>
      <c r="AE218" s="20"/>
    </row>
    <row r="219" spans="1:31" s="1" customFormat="1" ht="25.5" customHeight="1">
      <c r="A219" s="24" t="s">
        <v>842</v>
      </c>
      <c r="B219" s="28" t="s">
        <v>431</v>
      </c>
      <c r="C219" s="28" t="s">
        <v>130</v>
      </c>
      <c r="D219" s="28" t="s">
        <v>843</v>
      </c>
      <c r="E219" s="20"/>
      <c r="F219" s="24" t="s">
        <v>45</v>
      </c>
      <c r="G219" s="28" t="s">
        <v>132</v>
      </c>
      <c r="H219" s="24">
        <v>15</v>
      </c>
      <c r="I219" s="24">
        <v>15</v>
      </c>
      <c r="J219" s="24">
        <v>15</v>
      </c>
      <c r="K219" s="24">
        <v>15</v>
      </c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0"/>
      <c r="AA219" s="20"/>
      <c r="AB219" s="28" t="s">
        <v>431</v>
      </c>
      <c r="AC219" s="21">
        <v>1783</v>
      </c>
      <c r="AD219" s="20" t="s">
        <v>795</v>
      </c>
      <c r="AE219" s="20"/>
    </row>
    <row r="220" spans="1:31" s="1" customFormat="1" ht="25.5" customHeight="1">
      <c r="A220" s="24" t="s">
        <v>844</v>
      </c>
      <c r="B220" s="28" t="s">
        <v>422</v>
      </c>
      <c r="C220" s="28" t="s">
        <v>130</v>
      </c>
      <c r="D220" s="28" t="s">
        <v>830</v>
      </c>
      <c r="E220" s="20"/>
      <c r="F220" s="24" t="s">
        <v>45</v>
      </c>
      <c r="G220" s="28" t="s">
        <v>132</v>
      </c>
      <c r="H220" s="24">
        <v>5</v>
      </c>
      <c r="I220" s="24">
        <v>5</v>
      </c>
      <c r="J220" s="24">
        <v>5</v>
      </c>
      <c r="K220" s="24">
        <v>5</v>
      </c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0"/>
      <c r="AA220" s="20"/>
      <c r="AB220" s="28" t="s">
        <v>422</v>
      </c>
      <c r="AC220" s="21">
        <v>3807</v>
      </c>
      <c r="AD220" s="20" t="s">
        <v>795</v>
      </c>
      <c r="AE220" s="20"/>
    </row>
    <row r="221" spans="1:31" s="1" customFormat="1" ht="25.5" customHeight="1">
      <c r="A221" s="24" t="s">
        <v>845</v>
      </c>
      <c r="B221" s="28" t="s">
        <v>314</v>
      </c>
      <c r="C221" s="28" t="s">
        <v>130</v>
      </c>
      <c r="D221" s="28" t="s">
        <v>793</v>
      </c>
      <c r="E221" s="20"/>
      <c r="F221" s="24" t="s">
        <v>45</v>
      </c>
      <c r="G221" s="28" t="s">
        <v>132</v>
      </c>
      <c r="H221" s="24">
        <v>6</v>
      </c>
      <c r="I221" s="24">
        <v>6</v>
      </c>
      <c r="J221" s="24">
        <v>6</v>
      </c>
      <c r="K221" s="24">
        <v>6</v>
      </c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0"/>
      <c r="AA221" s="20"/>
      <c r="AB221" s="28" t="s">
        <v>314</v>
      </c>
      <c r="AC221" s="21">
        <v>3406</v>
      </c>
      <c r="AD221" s="20" t="s">
        <v>795</v>
      </c>
      <c r="AE221" s="20"/>
    </row>
    <row r="222" spans="1:31" s="1" customFormat="1" ht="25.5" customHeight="1">
      <c r="A222" s="24" t="s">
        <v>846</v>
      </c>
      <c r="B222" s="28" t="s">
        <v>341</v>
      </c>
      <c r="C222" s="28" t="s">
        <v>130</v>
      </c>
      <c r="D222" s="28" t="s">
        <v>793</v>
      </c>
      <c r="E222" s="20"/>
      <c r="F222" s="24" t="s">
        <v>45</v>
      </c>
      <c r="G222" s="28" t="s">
        <v>132</v>
      </c>
      <c r="H222" s="24">
        <v>6</v>
      </c>
      <c r="I222" s="24">
        <v>6</v>
      </c>
      <c r="J222" s="24">
        <v>6</v>
      </c>
      <c r="K222" s="24">
        <v>6</v>
      </c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0"/>
      <c r="AA222" s="20"/>
      <c r="AB222" s="28" t="s">
        <v>341</v>
      </c>
      <c r="AC222" s="21">
        <v>2420</v>
      </c>
      <c r="AD222" s="20" t="s">
        <v>795</v>
      </c>
      <c r="AE222" s="20"/>
    </row>
    <row r="223" spans="1:31" s="1" customFormat="1" ht="25.5" customHeight="1">
      <c r="A223" s="24" t="s">
        <v>847</v>
      </c>
      <c r="B223" s="28" t="s">
        <v>848</v>
      </c>
      <c r="C223" s="28" t="s">
        <v>130</v>
      </c>
      <c r="D223" s="28" t="s">
        <v>793</v>
      </c>
      <c r="E223" s="20"/>
      <c r="F223" s="24" t="s">
        <v>45</v>
      </c>
      <c r="G223" s="28" t="s">
        <v>132</v>
      </c>
      <c r="H223" s="24">
        <v>6</v>
      </c>
      <c r="I223" s="24">
        <v>6</v>
      </c>
      <c r="J223" s="24">
        <v>6</v>
      </c>
      <c r="K223" s="24">
        <v>6</v>
      </c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0"/>
      <c r="AA223" s="20"/>
      <c r="AB223" s="28" t="s">
        <v>848</v>
      </c>
      <c r="AC223" s="21">
        <v>1988</v>
      </c>
      <c r="AD223" s="20" t="s">
        <v>795</v>
      </c>
      <c r="AE223" s="20"/>
    </row>
    <row r="224" spans="1:31" s="1" customFormat="1" ht="25.5" customHeight="1">
      <c r="A224" s="24" t="s">
        <v>849</v>
      </c>
      <c r="B224" s="28" t="s">
        <v>850</v>
      </c>
      <c r="C224" s="28" t="s">
        <v>130</v>
      </c>
      <c r="D224" s="28" t="s">
        <v>793</v>
      </c>
      <c r="E224" s="20"/>
      <c r="F224" s="24" t="s">
        <v>45</v>
      </c>
      <c r="G224" s="28" t="s">
        <v>132</v>
      </c>
      <c r="H224" s="24">
        <v>6</v>
      </c>
      <c r="I224" s="24">
        <v>6</v>
      </c>
      <c r="J224" s="24">
        <v>6</v>
      </c>
      <c r="K224" s="24">
        <v>6</v>
      </c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0"/>
      <c r="AA224" s="20"/>
      <c r="AB224" s="28" t="s">
        <v>850</v>
      </c>
      <c r="AC224" s="21">
        <v>2963</v>
      </c>
      <c r="AD224" s="20" t="s">
        <v>795</v>
      </c>
      <c r="AE224" s="20"/>
    </row>
    <row r="225" spans="1:31" s="1" customFormat="1" ht="25.5" customHeight="1">
      <c r="A225" s="24" t="s">
        <v>851</v>
      </c>
      <c r="B225" s="28" t="s">
        <v>852</v>
      </c>
      <c r="C225" s="28"/>
      <c r="D225" s="28" t="s">
        <v>793</v>
      </c>
      <c r="E225" s="20"/>
      <c r="F225" s="24" t="s">
        <v>45</v>
      </c>
      <c r="G225" s="28" t="s">
        <v>132</v>
      </c>
      <c r="H225" s="24">
        <v>6</v>
      </c>
      <c r="I225" s="24">
        <v>6</v>
      </c>
      <c r="J225" s="24">
        <v>6</v>
      </c>
      <c r="K225" s="24">
        <v>6</v>
      </c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0"/>
      <c r="AA225" s="20"/>
      <c r="AB225" s="28" t="s">
        <v>852</v>
      </c>
      <c r="AC225" s="21">
        <v>2493</v>
      </c>
      <c r="AD225" s="20" t="s">
        <v>795</v>
      </c>
      <c r="AE225" s="20"/>
    </row>
    <row r="226" spans="1:31" s="1" customFormat="1" ht="25.5" customHeight="1">
      <c r="A226" s="24" t="s">
        <v>853</v>
      </c>
      <c r="B226" s="28" t="s">
        <v>854</v>
      </c>
      <c r="C226" s="28"/>
      <c r="D226" s="28" t="s">
        <v>793</v>
      </c>
      <c r="E226" s="20"/>
      <c r="F226" s="24" t="s">
        <v>45</v>
      </c>
      <c r="G226" s="28" t="s">
        <v>132</v>
      </c>
      <c r="H226" s="24">
        <v>6</v>
      </c>
      <c r="I226" s="24">
        <v>6</v>
      </c>
      <c r="J226" s="24">
        <v>6</v>
      </c>
      <c r="K226" s="24">
        <v>6</v>
      </c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0"/>
      <c r="AA226" s="20"/>
      <c r="AB226" s="28" t="s">
        <v>854</v>
      </c>
      <c r="AC226" s="21">
        <v>4894</v>
      </c>
      <c r="AD226" s="20" t="s">
        <v>795</v>
      </c>
      <c r="AE226" s="20"/>
    </row>
    <row r="227" spans="1:31" s="1" customFormat="1" ht="35" customHeight="1">
      <c r="A227" s="19" t="s">
        <v>855</v>
      </c>
      <c r="B227" s="20"/>
      <c r="C227" s="20"/>
      <c r="D227" s="21"/>
      <c r="E227" s="20"/>
      <c r="F227" s="21"/>
      <c r="G227" s="20"/>
      <c r="H227" s="21">
        <f aca="true" t="shared" si="27" ref="H227:O227">SUM(H228:H388)</f>
        <v>4891</v>
      </c>
      <c r="I227" s="21">
        <f>J227+N227</f>
        <v>4891</v>
      </c>
      <c r="J227" s="21">
        <f t="shared" si="27"/>
        <v>4891</v>
      </c>
      <c r="K227" s="21">
        <f t="shared" si="27"/>
        <v>4260</v>
      </c>
      <c r="L227" s="21">
        <f t="shared" si="27"/>
        <v>0</v>
      </c>
      <c r="M227" s="21">
        <f t="shared" si="27"/>
        <v>631</v>
      </c>
      <c r="N227" s="21">
        <f t="shared" si="27"/>
        <v>0</v>
      </c>
      <c r="O227" s="21">
        <f t="shared" si="27"/>
        <v>0</v>
      </c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0"/>
      <c r="AA227" s="20"/>
      <c r="AB227" s="28"/>
      <c r="AC227" s="21"/>
      <c r="AD227" s="20"/>
      <c r="AE227" s="20"/>
    </row>
    <row r="228" spans="1:31" s="1" customFormat="1" ht="36" customHeight="1">
      <c r="A228" s="24" t="s">
        <v>856</v>
      </c>
      <c r="B228" s="52" t="s">
        <v>857</v>
      </c>
      <c r="C228" s="20" t="s">
        <v>130</v>
      </c>
      <c r="D228" s="24" t="s">
        <v>858</v>
      </c>
      <c r="E228" s="28" t="s">
        <v>859</v>
      </c>
      <c r="F228" s="24" t="s">
        <v>601</v>
      </c>
      <c r="G228" s="28" t="s">
        <v>225</v>
      </c>
      <c r="H228" s="21">
        <v>30</v>
      </c>
      <c r="I228" s="21">
        <v>30</v>
      </c>
      <c r="J228" s="21">
        <v>30</v>
      </c>
      <c r="K228" s="21">
        <v>30</v>
      </c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0"/>
      <c r="AA228" s="20"/>
      <c r="AB228" s="28" t="s">
        <v>857</v>
      </c>
      <c r="AC228" s="21"/>
      <c r="AD228" s="28" t="s">
        <v>860</v>
      </c>
      <c r="AE228" s="20"/>
    </row>
    <row r="229" spans="1:31" s="1" customFormat="1" ht="36" customHeight="1">
      <c r="A229" s="24" t="s">
        <v>861</v>
      </c>
      <c r="B229" s="52" t="s">
        <v>862</v>
      </c>
      <c r="C229" s="20" t="s">
        <v>130</v>
      </c>
      <c r="D229" s="24" t="s">
        <v>858</v>
      </c>
      <c r="E229" s="28" t="s">
        <v>859</v>
      </c>
      <c r="F229" s="24" t="s">
        <v>601</v>
      </c>
      <c r="G229" s="28" t="s">
        <v>225</v>
      </c>
      <c r="H229" s="21">
        <v>30</v>
      </c>
      <c r="I229" s="21">
        <v>30</v>
      </c>
      <c r="J229" s="21">
        <v>30</v>
      </c>
      <c r="K229" s="21">
        <v>30</v>
      </c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0"/>
      <c r="AA229" s="20"/>
      <c r="AB229" s="28" t="s">
        <v>862</v>
      </c>
      <c r="AC229" s="21"/>
      <c r="AD229" s="28" t="s">
        <v>860</v>
      </c>
      <c r="AE229" s="20"/>
    </row>
    <row r="230" spans="1:31" s="1" customFormat="1" ht="36" customHeight="1">
      <c r="A230" s="24" t="s">
        <v>863</v>
      </c>
      <c r="B230" s="53" t="s">
        <v>864</v>
      </c>
      <c r="C230" s="20" t="s">
        <v>130</v>
      </c>
      <c r="D230" s="24" t="s">
        <v>858</v>
      </c>
      <c r="E230" s="28" t="s">
        <v>859</v>
      </c>
      <c r="F230" s="24" t="s">
        <v>601</v>
      </c>
      <c r="G230" s="28" t="s">
        <v>225</v>
      </c>
      <c r="H230" s="21">
        <v>30</v>
      </c>
      <c r="I230" s="21">
        <v>30</v>
      </c>
      <c r="J230" s="21">
        <v>30</v>
      </c>
      <c r="K230" s="21">
        <v>30</v>
      </c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0"/>
      <c r="AA230" s="20"/>
      <c r="AB230" s="28" t="s">
        <v>864</v>
      </c>
      <c r="AC230" s="21"/>
      <c r="AD230" s="28" t="s">
        <v>860</v>
      </c>
      <c r="AE230" s="20"/>
    </row>
    <row r="231" spans="1:31" s="1" customFormat="1" ht="36" customHeight="1">
      <c r="A231" s="24" t="s">
        <v>865</v>
      </c>
      <c r="B231" s="52" t="s">
        <v>866</v>
      </c>
      <c r="C231" s="20" t="s">
        <v>130</v>
      </c>
      <c r="D231" s="24" t="s">
        <v>858</v>
      </c>
      <c r="E231" s="28" t="s">
        <v>859</v>
      </c>
      <c r="F231" s="24" t="s">
        <v>601</v>
      </c>
      <c r="G231" s="28" t="s">
        <v>225</v>
      </c>
      <c r="H231" s="21">
        <v>30</v>
      </c>
      <c r="I231" s="21">
        <v>30</v>
      </c>
      <c r="J231" s="21">
        <v>30</v>
      </c>
      <c r="K231" s="21">
        <v>30</v>
      </c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0"/>
      <c r="AA231" s="20"/>
      <c r="AB231" s="28" t="s">
        <v>866</v>
      </c>
      <c r="AC231" s="21"/>
      <c r="AD231" s="28" t="s">
        <v>860</v>
      </c>
      <c r="AE231" s="20"/>
    </row>
    <row r="232" spans="1:31" s="1" customFormat="1" ht="36" customHeight="1">
      <c r="A232" s="24" t="s">
        <v>867</v>
      </c>
      <c r="B232" s="53" t="s">
        <v>868</v>
      </c>
      <c r="C232" s="20" t="s">
        <v>130</v>
      </c>
      <c r="D232" s="24" t="s">
        <v>858</v>
      </c>
      <c r="E232" s="28" t="s">
        <v>859</v>
      </c>
      <c r="F232" s="24" t="s">
        <v>601</v>
      </c>
      <c r="G232" s="28" t="s">
        <v>225</v>
      </c>
      <c r="H232" s="21">
        <v>30</v>
      </c>
      <c r="I232" s="21">
        <v>30</v>
      </c>
      <c r="J232" s="21">
        <v>30</v>
      </c>
      <c r="K232" s="21">
        <v>30</v>
      </c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0"/>
      <c r="AA232" s="20"/>
      <c r="AB232" s="28" t="s">
        <v>868</v>
      </c>
      <c r="AC232" s="21"/>
      <c r="AD232" s="28" t="s">
        <v>860</v>
      </c>
      <c r="AE232" s="20"/>
    </row>
    <row r="233" spans="1:31" s="1" customFormat="1" ht="36" customHeight="1">
      <c r="A233" s="24" t="s">
        <v>869</v>
      </c>
      <c r="B233" s="52" t="s">
        <v>870</v>
      </c>
      <c r="C233" s="20" t="s">
        <v>130</v>
      </c>
      <c r="D233" s="24" t="s">
        <v>858</v>
      </c>
      <c r="E233" s="28" t="s">
        <v>859</v>
      </c>
      <c r="F233" s="24" t="s">
        <v>601</v>
      </c>
      <c r="G233" s="28" t="s">
        <v>225</v>
      </c>
      <c r="H233" s="21">
        <v>30</v>
      </c>
      <c r="I233" s="21">
        <v>30</v>
      </c>
      <c r="J233" s="21">
        <v>30</v>
      </c>
      <c r="K233" s="21">
        <v>30</v>
      </c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0"/>
      <c r="AA233" s="20"/>
      <c r="AB233" s="28" t="s">
        <v>870</v>
      </c>
      <c r="AC233" s="21"/>
      <c r="AD233" s="28" t="s">
        <v>860</v>
      </c>
      <c r="AE233" s="20"/>
    </row>
    <row r="234" spans="1:31" s="1" customFormat="1" ht="36" customHeight="1">
      <c r="A234" s="24" t="s">
        <v>871</v>
      </c>
      <c r="B234" s="53" t="s">
        <v>872</v>
      </c>
      <c r="C234" s="20" t="s">
        <v>130</v>
      </c>
      <c r="D234" s="24" t="s">
        <v>858</v>
      </c>
      <c r="E234" s="28" t="s">
        <v>859</v>
      </c>
      <c r="F234" s="24" t="s">
        <v>601</v>
      </c>
      <c r="G234" s="28" t="s">
        <v>225</v>
      </c>
      <c r="H234" s="21">
        <v>30</v>
      </c>
      <c r="I234" s="21">
        <v>30</v>
      </c>
      <c r="J234" s="21">
        <v>30</v>
      </c>
      <c r="K234" s="21">
        <v>30</v>
      </c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0"/>
      <c r="AA234" s="20"/>
      <c r="AB234" s="28" t="s">
        <v>872</v>
      </c>
      <c r="AC234" s="21"/>
      <c r="AD234" s="28" t="s">
        <v>860</v>
      </c>
      <c r="AE234" s="20"/>
    </row>
    <row r="235" spans="1:31" s="1" customFormat="1" ht="36" customHeight="1">
      <c r="A235" s="24" t="s">
        <v>873</v>
      </c>
      <c r="B235" s="52" t="s">
        <v>874</v>
      </c>
      <c r="C235" s="20" t="s">
        <v>130</v>
      </c>
      <c r="D235" s="24" t="s">
        <v>858</v>
      </c>
      <c r="E235" s="28" t="s">
        <v>859</v>
      </c>
      <c r="F235" s="24" t="s">
        <v>601</v>
      </c>
      <c r="G235" s="28" t="s">
        <v>225</v>
      </c>
      <c r="H235" s="21">
        <v>30</v>
      </c>
      <c r="I235" s="21">
        <v>30</v>
      </c>
      <c r="J235" s="21">
        <v>30</v>
      </c>
      <c r="K235" s="21">
        <v>30</v>
      </c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0"/>
      <c r="AA235" s="20"/>
      <c r="AB235" s="28" t="s">
        <v>874</v>
      </c>
      <c r="AC235" s="21"/>
      <c r="AD235" s="28" t="s">
        <v>860</v>
      </c>
      <c r="AE235" s="20"/>
    </row>
    <row r="236" spans="1:31" s="1" customFormat="1" ht="36" customHeight="1">
      <c r="A236" s="24" t="s">
        <v>875</v>
      </c>
      <c r="B236" s="52" t="s">
        <v>876</v>
      </c>
      <c r="C236" s="20" t="s">
        <v>130</v>
      </c>
      <c r="D236" s="24" t="s">
        <v>858</v>
      </c>
      <c r="E236" s="28" t="s">
        <v>859</v>
      </c>
      <c r="F236" s="24" t="s">
        <v>601</v>
      </c>
      <c r="G236" s="28" t="s">
        <v>225</v>
      </c>
      <c r="H236" s="21">
        <v>30</v>
      </c>
      <c r="I236" s="21">
        <v>30</v>
      </c>
      <c r="J236" s="21">
        <v>30</v>
      </c>
      <c r="K236" s="21">
        <v>30</v>
      </c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0"/>
      <c r="AA236" s="20"/>
      <c r="AB236" s="28" t="s">
        <v>876</v>
      </c>
      <c r="AC236" s="21"/>
      <c r="AD236" s="28" t="s">
        <v>860</v>
      </c>
      <c r="AE236" s="20"/>
    </row>
    <row r="237" spans="1:31" s="1" customFormat="1" ht="36" customHeight="1">
      <c r="A237" s="24" t="s">
        <v>877</v>
      </c>
      <c r="B237" s="53" t="s">
        <v>878</v>
      </c>
      <c r="C237" s="20" t="s">
        <v>130</v>
      </c>
      <c r="D237" s="24" t="s">
        <v>858</v>
      </c>
      <c r="E237" s="28" t="s">
        <v>859</v>
      </c>
      <c r="F237" s="24" t="s">
        <v>601</v>
      </c>
      <c r="G237" s="28" t="s">
        <v>225</v>
      </c>
      <c r="H237" s="21">
        <v>30</v>
      </c>
      <c r="I237" s="21">
        <v>30</v>
      </c>
      <c r="J237" s="21">
        <v>30</v>
      </c>
      <c r="K237" s="21">
        <v>30</v>
      </c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0"/>
      <c r="AA237" s="20"/>
      <c r="AB237" s="28" t="s">
        <v>878</v>
      </c>
      <c r="AC237" s="21"/>
      <c r="AD237" s="28" t="s">
        <v>860</v>
      </c>
      <c r="AE237" s="20"/>
    </row>
    <row r="238" spans="1:31" s="1" customFormat="1" ht="36" customHeight="1">
      <c r="A238" s="24" t="s">
        <v>879</v>
      </c>
      <c r="B238" s="52" t="s">
        <v>880</v>
      </c>
      <c r="C238" s="20" t="s">
        <v>130</v>
      </c>
      <c r="D238" s="24" t="s">
        <v>858</v>
      </c>
      <c r="E238" s="28" t="s">
        <v>859</v>
      </c>
      <c r="F238" s="24" t="s">
        <v>601</v>
      </c>
      <c r="G238" s="28" t="s">
        <v>225</v>
      </c>
      <c r="H238" s="21">
        <v>30</v>
      </c>
      <c r="I238" s="21">
        <v>30</v>
      </c>
      <c r="J238" s="21">
        <v>30</v>
      </c>
      <c r="K238" s="21">
        <v>30</v>
      </c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0"/>
      <c r="AA238" s="20"/>
      <c r="AB238" s="28" t="s">
        <v>880</v>
      </c>
      <c r="AC238" s="21"/>
      <c r="AD238" s="28" t="s">
        <v>860</v>
      </c>
      <c r="AE238" s="20"/>
    </row>
    <row r="239" spans="1:31" s="1" customFormat="1" ht="36" customHeight="1">
      <c r="A239" s="24" t="s">
        <v>881</v>
      </c>
      <c r="B239" s="53" t="s">
        <v>882</v>
      </c>
      <c r="C239" s="20" t="s">
        <v>130</v>
      </c>
      <c r="D239" s="24" t="s">
        <v>858</v>
      </c>
      <c r="E239" s="28" t="s">
        <v>859</v>
      </c>
      <c r="F239" s="24" t="s">
        <v>601</v>
      </c>
      <c r="G239" s="28" t="s">
        <v>225</v>
      </c>
      <c r="H239" s="21">
        <v>30</v>
      </c>
      <c r="I239" s="21">
        <v>30</v>
      </c>
      <c r="J239" s="21">
        <v>30</v>
      </c>
      <c r="K239" s="21">
        <v>30</v>
      </c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0"/>
      <c r="AA239" s="20"/>
      <c r="AB239" s="28" t="s">
        <v>882</v>
      </c>
      <c r="AC239" s="21"/>
      <c r="AD239" s="28" t="s">
        <v>860</v>
      </c>
      <c r="AE239" s="20"/>
    </row>
    <row r="240" spans="1:31" s="1" customFormat="1" ht="36" customHeight="1">
      <c r="A240" s="24" t="s">
        <v>883</v>
      </c>
      <c r="B240" s="52" t="s">
        <v>884</v>
      </c>
      <c r="C240" s="20" t="s">
        <v>130</v>
      </c>
      <c r="D240" s="24" t="s">
        <v>858</v>
      </c>
      <c r="E240" s="28" t="s">
        <v>859</v>
      </c>
      <c r="F240" s="24" t="s">
        <v>601</v>
      </c>
      <c r="G240" s="28" t="s">
        <v>225</v>
      </c>
      <c r="H240" s="21">
        <v>30</v>
      </c>
      <c r="I240" s="21">
        <v>30</v>
      </c>
      <c r="J240" s="21">
        <v>30</v>
      </c>
      <c r="K240" s="21">
        <v>30</v>
      </c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0"/>
      <c r="AA240" s="20"/>
      <c r="AB240" s="28" t="s">
        <v>884</v>
      </c>
      <c r="AC240" s="21"/>
      <c r="AD240" s="28" t="s">
        <v>860</v>
      </c>
      <c r="AE240" s="20"/>
    </row>
    <row r="241" spans="1:31" s="1" customFormat="1" ht="36" customHeight="1">
      <c r="A241" s="24" t="s">
        <v>885</v>
      </c>
      <c r="B241" s="53" t="s">
        <v>886</v>
      </c>
      <c r="C241" s="20" t="s">
        <v>130</v>
      </c>
      <c r="D241" s="24" t="s">
        <v>858</v>
      </c>
      <c r="E241" s="28" t="s">
        <v>859</v>
      </c>
      <c r="F241" s="24" t="s">
        <v>601</v>
      </c>
      <c r="G241" s="28" t="s">
        <v>225</v>
      </c>
      <c r="H241" s="21">
        <v>30</v>
      </c>
      <c r="I241" s="21">
        <v>30</v>
      </c>
      <c r="J241" s="21">
        <v>30</v>
      </c>
      <c r="K241" s="21">
        <v>30</v>
      </c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0"/>
      <c r="AA241" s="20"/>
      <c r="AB241" s="28" t="s">
        <v>886</v>
      </c>
      <c r="AC241" s="21"/>
      <c r="AD241" s="28" t="s">
        <v>860</v>
      </c>
      <c r="AE241" s="20"/>
    </row>
    <row r="242" spans="1:31" s="1" customFormat="1" ht="36" customHeight="1">
      <c r="A242" s="24" t="s">
        <v>887</v>
      </c>
      <c r="B242" s="53" t="s">
        <v>874</v>
      </c>
      <c r="C242" s="20" t="s">
        <v>130</v>
      </c>
      <c r="D242" s="24" t="s">
        <v>858</v>
      </c>
      <c r="E242" s="28" t="s">
        <v>859</v>
      </c>
      <c r="F242" s="24" t="s">
        <v>601</v>
      </c>
      <c r="G242" s="28" t="s">
        <v>225</v>
      </c>
      <c r="H242" s="21">
        <v>30</v>
      </c>
      <c r="I242" s="21">
        <v>30</v>
      </c>
      <c r="J242" s="21">
        <v>30</v>
      </c>
      <c r="K242" s="21">
        <v>30</v>
      </c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0"/>
      <c r="AA242" s="20"/>
      <c r="AB242" s="28" t="s">
        <v>874</v>
      </c>
      <c r="AC242" s="21"/>
      <c r="AD242" s="28" t="s">
        <v>860</v>
      </c>
      <c r="AE242" s="20"/>
    </row>
    <row r="243" spans="1:31" s="1" customFormat="1" ht="36" customHeight="1">
      <c r="A243" s="24" t="s">
        <v>888</v>
      </c>
      <c r="B243" s="52" t="s">
        <v>889</v>
      </c>
      <c r="C243" s="20" t="s">
        <v>130</v>
      </c>
      <c r="D243" s="24" t="s">
        <v>858</v>
      </c>
      <c r="E243" s="28" t="s">
        <v>859</v>
      </c>
      <c r="F243" s="24" t="s">
        <v>601</v>
      </c>
      <c r="G243" s="28" t="s">
        <v>225</v>
      </c>
      <c r="H243" s="21">
        <v>30</v>
      </c>
      <c r="I243" s="21">
        <v>30</v>
      </c>
      <c r="J243" s="21">
        <v>30</v>
      </c>
      <c r="K243" s="21">
        <v>30</v>
      </c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0"/>
      <c r="AA243" s="20"/>
      <c r="AB243" s="28" t="s">
        <v>889</v>
      </c>
      <c r="AC243" s="21"/>
      <c r="AD243" s="28" t="s">
        <v>860</v>
      </c>
      <c r="AE243" s="20"/>
    </row>
    <row r="244" spans="1:31" s="1" customFormat="1" ht="36" customHeight="1">
      <c r="A244" s="24" t="s">
        <v>890</v>
      </c>
      <c r="B244" s="52" t="s">
        <v>891</v>
      </c>
      <c r="C244" s="20" t="s">
        <v>130</v>
      </c>
      <c r="D244" s="24" t="s">
        <v>858</v>
      </c>
      <c r="E244" s="28" t="s">
        <v>859</v>
      </c>
      <c r="F244" s="24" t="s">
        <v>601</v>
      </c>
      <c r="G244" s="28" t="s">
        <v>225</v>
      </c>
      <c r="H244" s="21">
        <v>30</v>
      </c>
      <c r="I244" s="21">
        <v>30</v>
      </c>
      <c r="J244" s="21">
        <v>30</v>
      </c>
      <c r="K244" s="21">
        <v>30</v>
      </c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0"/>
      <c r="AA244" s="20"/>
      <c r="AB244" s="28" t="s">
        <v>891</v>
      </c>
      <c r="AC244" s="21"/>
      <c r="AD244" s="28" t="s">
        <v>860</v>
      </c>
      <c r="AE244" s="20"/>
    </row>
    <row r="245" spans="1:31" s="1" customFormat="1" ht="36" customHeight="1">
      <c r="A245" s="24" t="s">
        <v>892</v>
      </c>
      <c r="B245" s="52" t="s">
        <v>893</v>
      </c>
      <c r="C245" s="20" t="s">
        <v>130</v>
      </c>
      <c r="D245" s="24" t="s">
        <v>858</v>
      </c>
      <c r="E245" s="28" t="s">
        <v>859</v>
      </c>
      <c r="F245" s="24" t="s">
        <v>601</v>
      </c>
      <c r="G245" s="28" t="s">
        <v>225</v>
      </c>
      <c r="H245" s="21">
        <v>30</v>
      </c>
      <c r="I245" s="21">
        <v>30</v>
      </c>
      <c r="J245" s="21">
        <v>30</v>
      </c>
      <c r="K245" s="21">
        <v>30</v>
      </c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0"/>
      <c r="AA245" s="20"/>
      <c r="AB245" s="28" t="s">
        <v>893</v>
      </c>
      <c r="AC245" s="21"/>
      <c r="AD245" s="28" t="s">
        <v>860</v>
      </c>
      <c r="AE245" s="20"/>
    </row>
    <row r="246" spans="1:31" s="1" customFormat="1" ht="36" customHeight="1">
      <c r="A246" s="24" t="s">
        <v>894</v>
      </c>
      <c r="B246" s="52" t="s">
        <v>895</v>
      </c>
      <c r="C246" s="20" t="s">
        <v>130</v>
      </c>
      <c r="D246" s="24" t="s">
        <v>858</v>
      </c>
      <c r="E246" s="28" t="s">
        <v>859</v>
      </c>
      <c r="F246" s="24" t="s">
        <v>601</v>
      </c>
      <c r="G246" s="28" t="s">
        <v>225</v>
      </c>
      <c r="H246" s="21">
        <v>30</v>
      </c>
      <c r="I246" s="21">
        <v>30</v>
      </c>
      <c r="J246" s="21">
        <v>30</v>
      </c>
      <c r="K246" s="21">
        <v>30</v>
      </c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0"/>
      <c r="AA246" s="20"/>
      <c r="AB246" s="28" t="s">
        <v>895</v>
      </c>
      <c r="AC246" s="21"/>
      <c r="AD246" s="28" t="s">
        <v>860</v>
      </c>
      <c r="AE246" s="20"/>
    </row>
    <row r="247" spans="1:31" s="1" customFormat="1" ht="36" customHeight="1">
      <c r="A247" s="24" t="s">
        <v>896</v>
      </c>
      <c r="B247" s="52" t="s">
        <v>897</v>
      </c>
      <c r="C247" s="20" t="s">
        <v>130</v>
      </c>
      <c r="D247" s="24" t="s">
        <v>858</v>
      </c>
      <c r="E247" s="28" t="s">
        <v>859</v>
      </c>
      <c r="F247" s="24" t="s">
        <v>601</v>
      </c>
      <c r="G247" s="28" t="s">
        <v>225</v>
      </c>
      <c r="H247" s="21">
        <v>30</v>
      </c>
      <c r="I247" s="21">
        <v>30</v>
      </c>
      <c r="J247" s="21">
        <v>30</v>
      </c>
      <c r="K247" s="21">
        <v>30</v>
      </c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0"/>
      <c r="AA247" s="20"/>
      <c r="AB247" s="28" t="s">
        <v>897</v>
      </c>
      <c r="AC247" s="21"/>
      <c r="AD247" s="28" t="s">
        <v>860</v>
      </c>
      <c r="AE247" s="20"/>
    </row>
    <row r="248" spans="1:31" s="1" customFormat="1" ht="36" customHeight="1">
      <c r="A248" s="24" t="s">
        <v>898</v>
      </c>
      <c r="B248" s="53" t="s">
        <v>899</v>
      </c>
      <c r="C248" s="20" t="s">
        <v>130</v>
      </c>
      <c r="D248" s="24" t="s">
        <v>858</v>
      </c>
      <c r="E248" s="28" t="s">
        <v>859</v>
      </c>
      <c r="F248" s="24" t="s">
        <v>601</v>
      </c>
      <c r="G248" s="28" t="s">
        <v>225</v>
      </c>
      <c r="H248" s="21">
        <v>30</v>
      </c>
      <c r="I248" s="21">
        <v>30</v>
      </c>
      <c r="J248" s="21">
        <v>30</v>
      </c>
      <c r="K248" s="21">
        <v>30</v>
      </c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0"/>
      <c r="AA248" s="20"/>
      <c r="AB248" s="28" t="s">
        <v>899</v>
      </c>
      <c r="AC248" s="21"/>
      <c r="AD248" s="28" t="s">
        <v>860</v>
      </c>
      <c r="AE248" s="20"/>
    </row>
    <row r="249" spans="1:31" s="1" customFormat="1" ht="36" customHeight="1">
      <c r="A249" s="24" t="s">
        <v>900</v>
      </c>
      <c r="B249" s="53" t="s">
        <v>901</v>
      </c>
      <c r="C249" s="20" t="s">
        <v>130</v>
      </c>
      <c r="D249" s="24" t="s">
        <v>858</v>
      </c>
      <c r="E249" s="28" t="s">
        <v>859</v>
      </c>
      <c r="F249" s="24" t="s">
        <v>601</v>
      </c>
      <c r="G249" s="28" t="s">
        <v>225</v>
      </c>
      <c r="H249" s="21">
        <v>30</v>
      </c>
      <c r="I249" s="21">
        <v>30</v>
      </c>
      <c r="J249" s="21">
        <v>30</v>
      </c>
      <c r="K249" s="21">
        <v>30</v>
      </c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0"/>
      <c r="AA249" s="20"/>
      <c r="AB249" s="28" t="s">
        <v>901</v>
      </c>
      <c r="AC249" s="21"/>
      <c r="AD249" s="28" t="s">
        <v>860</v>
      </c>
      <c r="AE249" s="20"/>
    </row>
    <row r="250" spans="1:31" s="1" customFormat="1" ht="36" customHeight="1">
      <c r="A250" s="24" t="s">
        <v>902</v>
      </c>
      <c r="B250" s="53" t="s">
        <v>903</v>
      </c>
      <c r="C250" s="20" t="s">
        <v>130</v>
      </c>
      <c r="D250" s="24" t="s">
        <v>858</v>
      </c>
      <c r="E250" s="28" t="s">
        <v>859</v>
      </c>
      <c r="F250" s="24" t="s">
        <v>601</v>
      </c>
      <c r="G250" s="28" t="s">
        <v>225</v>
      </c>
      <c r="H250" s="21">
        <v>30</v>
      </c>
      <c r="I250" s="21">
        <v>30</v>
      </c>
      <c r="J250" s="21">
        <v>30</v>
      </c>
      <c r="K250" s="21">
        <v>30</v>
      </c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0"/>
      <c r="AA250" s="20"/>
      <c r="AB250" s="28" t="s">
        <v>903</v>
      </c>
      <c r="AC250" s="21"/>
      <c r="AD250" s="28" t="s">
        <v>860</v>
      </c>
      <c r="AE250" s="20"/>
    </row>
    <row r="251" spans="1:31" s="1" customFormat="1" ht="36" customHeight="1">
      <c r="A251" s="24" t="s">
        <v>904</v>
      </c>
      <c r="B251" s="53" t="s">
        <v>905</v>
      </c>
      <c r="C251" s="20" t="s">
        <v>130</v>
      </c>
      <c r="D251" s="24" t="s">
        <v>858</v>
      </c>
      <c r="E251" s="28" t="s">
        <v>859</v>
      </c>
      <c r="F251" s="24" t="s">
        <v>601</v>
      </c>
      <c r="G251" s="28" t="s">
        <v>225</v>
      </c>
      <c r="H251" s="21">
        <v>30</v>
      </c>
      <c r="I251" s="21">
        <v>30</v>
      </c>
      <c r="J251" s="21">
        <v>30</v>
      </c>
      <c r="K251" s="21">
        <v>30</v>
      </c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0"/>
      <c r="AA251" s="20"/>
      <c r="AB251" s="28" t="s">
        <v>905</v>
      </c>
      <c r="AC251" s="21"/>
      <c r="AD251" s="28" t="s">
        <v>860</v>
      </c>
      <c r="AE251" s="20"/>
    </row>
    <row r="252" spans="1:31" s="1" customFormat="1" ht="36" customHeight="1">
      <c r="A252" s="24" t="s">
        <v>906</v>
      </c>
      <c r="B252" s="53" t="s">
        <v>907</v>
      </c>
      <c r="C252" s="20" t="s">
        <v>130</v>
      </c>
      <c r="D252" s="24" t="s">
        <v>858</v>
      </c>
      <c r="E252" s="28" t="s">
        <v>859</v>
      </c>
      <c r="F252" s="24" t="s">
        <v>601</v>
      </c>
      <c r="G252" s="28" t="s">
        <v>225</v>
      </c>
      <c r="H252" s="21">
        <v>30</v>
      </c>
      <c r="I252" s="21">
        <v>30</v>
      </c>
      <c r="J252" s="21">
        <v>30</v>
      </c>
      <c r="K252" s="21">
        <v>30</v>
      </c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0"/>
      <c r="AA252" s="20"/>
      <c r="AB252" s="28" t="s">
        <v>907</v>
      </c>
      <c r="AC252" s="21"/>
      <c r="AD252" s="28" t="s">
        <v>860</v>
      </c>
      <c r="AE252" s="20"/>
    </row>
    <row r="253" spans="1:31" s="1" customFormat="1" ht="36" customHeight="1">
      <c r="A253" s="24" t="s">
        <v>908</v>
      </c>
      <c r="B253" s="52" t="s">
        <v>909</v>
      </c>
      <c r="C253" s="20" t="s">
        <v>130</v>
      </c>
      <c r="D253" s="24" t="s">
        <v>858</v>
      </c>
      <c r="E253" s="28" t="s">
        <v>859</v>
      </c>
      <c r="F253" s="24" t="s">
        <v>601</v>
      </c>
      <c r="G253" s="28" t="s">
        <v>225</v>
      </c>
      <c r="H253" s="21">
        <v>30</v>
      </c>
      <c r="I253" s="21">
        <v>30</v>
      </c>
      <c r="J253" s="21">
        <v>30</v>
      </c>
      <c r="K253" s="21">
        <v>30</v>
      </c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0"/>
      <c r="AA253" s="20"/>
      <c r="AB253" s="28" t="s">
        <v>909</v>
      </c>
      <c r="AC253" s="21"/>
      <c r="AD253" s="28" t="s">
        <v>860</v>
      </c>
      <c r="AE253" s="20"/>
    </row>
    <row r="254" spans="1:31" s="1" customFormat="1" ht="36" customHeight="1">
      <c r="A254" s="24" t="s">
        <v>910</v>
      </c>
      <c r="B254" s="53" t="s">
        <v>911</v>
      </c>
      <c r="C254" s="20" t="s">
        <v>130</v>
      </c>
      <c r="D254" s="24" t="s">
        <v>858</v>
      </c>
      <c r="E254" s="28" t="s">
        <v>859</v>
      </c>
      <c r="F254" s="24" t="s">
        <v>601</v>
      </c>
      <c r="G254" s="28" t="s">
        <v>225</v>
      </c>
      <c r="H254" s="21">
        <v>30</v>
      </c>
      <c r="I254" s="21">
        <v>30</v>
      </c>
      <c r="J254" s="21">
        <v>30</v>
      </c>
      <c r="K254" s="21">
        <v>30</v>
      </c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0"/>
      <c r="AA254" s="20"/>
      <c r="AB254" s="28" t="s">
        <v>911</v>
      </c>
      <c r="AC254" s="21"/>
      <c r="AD254" s="28" t="s">
        <v>860</v>
      </c>
      <c r="AE254" s="20"/>
    </row>
    <row r="255" spans="1:31" s="1" customFormat="1" ht="36" customHeight="1">
      <c r="A255" s="24" t="s">
        <v>912</v>
      </c>
      <c r="B255" s="52" t="s">
        <v>913</v>
      </c>
      <c r="C255" s="20" t="s">
        <v>130</v>
      </c>
      <c r="D255" s="24" t="s">
        <v>858</v>
      </c>
      <c r="E255" s="28" t="s">
        <v>859</v>
      </c>
      <c r="F255" s="24" t="s">
        <v>601</v>
      </c>
      <c r="G255" s="28" t="s">
        <v>225</v>
      </c>
      <c r="H255" s="21">
        <v>30</v>
      </c>
      <c r="I255" s="21">
        <v>30</v>
      </c>
      <c r="J255" s="21">
        <v>30</v>
      </c>
      <c r="K255" s="21">
        <v>30</v>
      </c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0"/>
      <c r="AA255" s="20"/>
      <c r="AB255" s="28" t="s">
        <v>913</v>
      </c>
      <c r="AC255" s="21"/>
      <c r="AD255" s="28" t="s">
        <v>860</v>
      </c>
      <c r="AE255" s="20"/>
    </row>
    <row r="256" spans="1:31" s="1" customFormat="1" ht="36" customHeight="1">
      <c r="A256" s="24" t="s">
        <v>914</v>
      </c>
      <c r="B256" s="53" t="s">
        <v>915</v>
      </c>
      <c r="C256" s="20" t="s">
        <v>130</v>
      </c>
      <c r="D256" s="24" t="s">
        <v>858</v>
      </c>
      <c r="E256" s="28" t="s">
        <v>859</v>
      </c>
      <c r="F256" s="24" t="s">
        <v>601</v>
      </c>
      <c r="G256" s="28" t="s">
        <v>225</v>
      </c>
      <c r="H256" s="21">
        <v>30</v>
      </c>
      <c r="I256" s="21">
        <v>30</v>
      </c>
      <c r="J256" s="21">
        <v>30</v>
      </c>
      <c r="K256" s="21">
        <v>30</v>
      </c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0"/>
      <c r="AA256" s="20"/>
      <c r="AB256" s="28" t="s">
        <v>915</v>
      </c>
      <c r="AC256" s="21"/>
      <c r="AD256" s="28" t="s">
        <v>860</v>
      </c>
      <c r="AE256" s="20"/>
    </row>
    <row r="257" spans="1:31" s="1" customFormat="1" ht="36" customHeight="1">
      <c r="A257" s="24" t="s">
        <v>916</v>
      </c>
      <c r="B257" s="53" t="s">
        <v>917</v>
      </c>
      <c r="C257" s="20" t="s">
        <v>130</v>
      </c>
      <c r="D257" s="24" t="s">
        <v>858</v>
      </c>
      <c r="E257" s="28" t="s">
        <v>859</v>
      </c>
      <c r="F257" s="24" t="s">
        <v>601</v>
      </c>
      <c r="G257" s="28" t="s">
        <v>225</v>
      </c>
      <c r="H257" s="21">
        <v>30</v>
      </c>
      <c r="I257" s="21">
        <v>30</v>
      </c>
      <c r="J257" s="21">
        <v>30</v>
      </c>
      <c r="K257" s="21">
        <v>30</v>
      </c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0"/>
      <c r="AA257" s="20"/>
      <c r="AB257" s="28" t="s">
        <v>917</v>
      </c>
      <c r="AC257" s="21"/>
      <c r="AD257" s="28" t="s">
        <v>860</v>
      </c>
      <c r="AE257" s="20"/>
    </row>
    <row r="258" spans="1:31" s="1" customFormat="1" ht="36" customHeight="1">
      <c r="A258" s="24" t="s">
        <v>918</v>
      </c>
      <c r="B258" s="53" t="s">
        <v>919</v>
      </c>
      <c r="C258" s="20" t="s">
        <v>130</v>
      </c>
      <c r="D258" s="24" t="s">
        <v>858</v>
      </c>
      <c r="E258" s="28" t="s">
        <v>859</v>
      </c>
      <c r="F258" s="24" t="s">
        <v>601</v>
      </c>
      <c r="G258" s="28" t="s">
        <v>225</v>
      </c>
      <c r="H258" s="21">
        <v>30</v>
      </c>
      <c r="I258" s="21">
        <v>30</v>
      </c>
      <c r="J258" s="21">
        <v>30</v>
      </c>
      <c r="K258" s="21">
        <v>30</v>
      </c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0"/>
      <c r="AA258" s="20"/>
      <c r="AB258" s="28" t="s">
        <v>919</v>
      </c>
      <c r="AC258" s="21"/>
      <c r="AD258" s="28" t="s">
        <v>860</v>
      </c>
      <c r="AE258" s="20"/>
    </row>
    <row r="259" spans="1:31" s="1" customFormat="1" ht="36" customHeight="1">
      <c r="A259" s="24" t="s">
        <v>920</v>
      </c>
      <c r="B259" s="52" t="s">
        <v>921</v>
      </c>
      <c r="C259" s="20" t="s">
        <v>130</v>
      </c>
      <c r="D259" s="24" t="s">
        <v>858</v>
      </c>
      <c r="E259" s="28" t="s">
        <v>859</v>
      </c>
      <c r="F259" s="24" t="s">
        <v>601</v>
      </c>
      <c r="G259" s="28" t="s">
        <v>225</v>
      </c>
      <c r="H259" s="21">
        <v>30</v>
      </c>
      <c r="I259" s="21">
        <v>30</v>
      </c>
      <c r="J259" s="21">
        <v>30</v>
      </c>
      <c r="K259" s="21">
        <v>30</v>
      </c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0"/>
      <c r="AA259" s="20"/>
      <c r="AB259" s="28" t="s">
        <v>921</v>
      </c>
      <c r="AC259" s="21"/>
      <c r="AD259" s="28" t="s">
        <v>860</v>
      </c>
      <c r="AE259" s="20"/>
    </row>
    <row r="260" spans="1:31" s="1" customFormat="1" ht="36" customHeight="1">
      <c r="A260" s="24" t="s">
        <v>922</v>
      </c>
      <c r="B260" s="52" t="s">
        <v>923</v>
      </c>
      <c r="C260" s="20" t="s">
        <v>130</v>
      </c>
      <c r="D260" s="24" t="s">
        <v>858</v>
      </c>
      <c r="E260" s="28" t="s">
        <v>859</v>
      </c>
      <c r="F260" s="24" t="s">
        <v>601</v>
      </c>
      <c r="G260" s="28" t="s">
        <v>225</v>
      </c>
      <c r="H260" s="21">
        <v>30</v>
      </c>
      <c r="I260" s="21">
        <v>30</v>
      </c>
      <c r="J260" s="21">
        <v>30</v>
      </c>
      <c r="K260" s="21">
        <v>30</v>
      </c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0"/>
      <c r="AA260" s="20"/>
      <c r="AB260" s="28" t="s">
        <v>923</v>
      </c>
      <c r="AC260" s="21"/>
      <c r="AD260" s="28" t="s">
        <v>860</v>
      </c>
      <c r="AE260" s="20"/>
    </row>
    <row r="261" spans="1:31" s="1" customFormat="1" ht="36" customHeight="1">
      <c r="A261" s="24" t="s">
        <v>924</v>
      </c>
      <c r="B261" s="52" t="s">
        <v>925</v>
      </c>
      <c r="C261" s="20" t="s">
        <v>130</v>
      </c>
      <c r="D261" s="24" t="s">
        <v>858</v>
      </c>
      <c r="E261" s="28" t="s">
        <v>859</v>
      </c>
      <c r="F261" s="24" t="s">
        <v>601</v>
      </c>
      <c r="G261" s="28" t="s">
        <v>225</v>
      </c>
      <c r="H261" s="21">
        <v>30</v>
      </c>
      <c r="I261" s="21">
        <v>30</v>
      </c>
      <c r="J261" s="21">
        <v>30</v>
      </c>
      <c r="K261" s="21">
        <v>30</v>
      </c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0"/>
      <c r="AA261" s="20"/>
      <c r="AB261" s="28" t="s">
        <v>925</v>
      </c>
      <c r="AC261" s="21"/>
      <c r="AD261" s="28" t="s">
        <v>860</v>
      </c>
      <c r="AE261" s="20"/>
    </row>
    <row r="262" spans="1:31" s="1" customFormat="1" ht="36" customHeight="1">
      <c r="A262" s="24" t="s">
        <v>926</v>
      </c>
      <c r="B262" s="52" t="s">
        <v>927</v>
      </c>
      <c r="C262" s="20" t="s">
        <v>130</v>
      </c>
      <c r="D262" s="24" t="s">
        <v>858</v>
      </c>
      <c r="E262" s="28" t="s">
        <v>859</v>
      </c>
      <c r="F262" s="24" t="s">
        <v>601</v>
      </c>
      <c r="G262" s="28" t="s">
        <v>225</v>
      </c>
      <c r="H262" s="21">
        <v>30</v>
      </c>
      <c r="I262" s="21">
        <v>30</v>
      </c>
      <c r="J262" s="21">
        <v>30</v>
      </c>
      <c r="K262" s="21">
        <v>30</v>
      </c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0"/>
      <c r="AA262" s="20"/>
      <c r="AB262" s="28" t="s">
        <v>927</v>
      </c>
      <c r="AC262" s="21"/>
      <c r="AD262" s="28" t="s">
        <v>860</v>
      </c>
      <c r="AE262" s="20"/>
    </row>
    <row r="263" spans="1:31" s="1" customFormat="1" ht="36" customHeight="1">
      <c r="A263" s="24" t="s">
        <v>928</v>
      </c>
      <c r="B263" s="53" t="s">
        <v>929</v>
      </c>
      <c r="C263" s="20" t="s">
        <v>130</v>
      </c>
      <c r="D263" s="24" t="s">
        <v>858</v>
      </c>
      <c r="E263" s="28" t="s">
        <v>859</v>
      </c>
      <c r="F263" s="24" t="s">
        <v>601</v>
      </c>
      <c r="G263" s="28" t="s">
        <v>225</v>
      </c>
      <c r="H263" s="21">
        <v>30</v>
      </c>
      <c r="I263" s="21">
        <v>30</v>
      </c>
      <c r="J263" s="21">
        <v>30</v>
      </c>
      <c r="K263" s="21">
        <v>30</v>
      </c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0"/>
      <c r="AA263" s="20"/>
      <c r="AB263" s="28" t="s">
        <v>929</v>
      </c>
      <c r="AC263" s="21"/>
      <c r="AD263" s="28" t="s">
        <v>860</v>
      </c>
      <c r="AE263" s="20"/>
    </row>
    <row r="264" spans="1:31" s="1" customFormat="1" ht="36" customHeight="1">
      <c r="A264" s="24" t="s">
        <v>930</v>
      </c>
      <c r="B264" s="52" t="s">
        <v>931</v>
      </c>
      <c r="C264" s="20" t="s">
        <v>130</v>
      </c>
      <c r="D264" s="24" t="s">
        <v>858</v>
      </c>
      <c r="E264" s="28" t="s">
        <v>859</v>
      </c>
      <c r="F264" s="24" t="s">
        <v>601</v>
      </c>
      <c r="G264" s="28" t="s">
        <v>225</v>
      </c>
      <c r="H264" s="21">
        <v>30</v>
      </c>
      <c r="I264" s="21">
        <v>30</v>
      </c>
      <c r="J264" s="21">
        <v>30</v>
      </c>
      <c r="K264" s="21">
        <v>30</v>
      </c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0"/>
      <c r="AA264" s="20"/>
      <c r="AB264" s="28" t="s">
        <v>931</v>
      </c>
      <c r="AC264" s="21"/>
      <c r="AD264" s="28" t="s">
        <v>860</v>
      </c>
      <c r="AE264" s="20"/>
    </row>
    <row r="265" spans="1:31" s="1" customFormat="1" ht="36" customHeight="1">
      <c r="A265" s="24" t="s">
        <v>932</v>
      </c>
      <c r="B265" s="52" t="s">
        <v>933</v>
      </c>
      <c r="C265" s="20" t="s">
        <v>130</v>
      </c>
      <c r="D265" s="24" t="s">
        <v>858</v>
      </c>
      <c r="E265" s="28" t="s">
        <v>859</v>
      </c>
      <c r="F265" s="24" t="s">
        <v>601</v>
      </c>
      <c r="G265" s="28" t="s">
        <v>225</v>
      </c>
      <c r="H265" s="21">
        <v>30</v>
      </c>
      <c r="I265" s="21">
        <v>30</v>
      </c>
      <c r="J265" s="21">
        <v>30</v>
      </c>
      <c r="K265" s="21">
        <v>30</v>
      </c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0"/>
      <c r="AA265" s="20"/>
      <c r="AB265" s="28" t="s">
        <v>933</v>
      </c>
      <c r="AC265" s="21"/>
      <c r="AD265" s="28" t="s">
        <v>860</v>
      </c>
      <c r="AE265" s="20"/>
    </row>
    <row r="266" spans="1:31" s="1" customFormat="1" ht="36" customHeight="1">
      <c r="A266" s="24" t="s">
        <v>934</v>
      </c>
      <c r="B266" s="52" t="s">
        <v>935</v>
      </c>
      <c r="C266" s="20" t="s">
        <v>130</v>
      </c>
      <c r="D266" s="24" t="s">
        <v>858</v>
      </c>
      <c r="E266" s="28" t="s">
        <v>859</v>
      </c>
      <c r="F266" s="24" t="s">
        <v>601</v>
      </c>
      <c r="G266" s="28" t="s">
        <v>225</v>
      </c>
      <c r="H266" s="21">
        <v>30</v>
      </c>
      <c r="I266" s="21">
        <v>30</v>
      </c>
      <c r="J266" s="21">
        <v>30</v>
      </c>
      <c r="K266" s="21">
        <v>30</v>
      </c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0"/>
      <c r="AA266" s="20"/>
      <c r="AB266" s="28" t="s">
        <v>935</v>
      </c>
      <c r="AC266" s="21"/>
      <c r="AD266" s="28" t="s">
        <v>860</v>
      </c>
      <c r="AE266" s="20"/>
    </row>
    <row r="267" spans="1:31" s="1" customFormat="1" ht="36" customHeight="1">
      <c r="A267" s="24" t="s">
        <v>936</v>
      </c>
      <c r="B267" s="53" t="s">
        <v>937</v>
      </c>
      <c r="C267" s="20" t="s">
        <v>130</v>
      </c>
      <c r="D267" s="24" t="s">
        <v>858</v>
      </c>
      <c r="E267" s="28" t="s">
        <v>859</v>
      </c>
      <c r="F267" s="24" t="s">
        <v>601</v>
      </c>
      <c r="G267" s="28" t="s">
        <v>225</v>
      </c>
      <c r="H267" s="21">
        <v>30</v>
      </c>
      <c r="I267" s="21">
        <v>30</v>
      </c>
      <c r="J267" s="21">
        <v>30</v>
      </c>
      <c r="K267" s="21">
        <v>30</v>
      </c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0"/>
      <c r="AA267" s="20"/>
      <c r="AB267" s="28" t="s">
        <v>937</v>
      </c>
      <c r="AC267" s="21"/>
      <c r="AD267" s="28" t="s">
        <v>860</v>
      </c>
      <c r="AE267" s="20"/>
    </row>
    <row r="268" spans="1:31" s="1" customFormat="1" ht="36" customHeight="1">
      <c r="A268" s="24" t="s">
        <v>938</v>
      </c>
      <c r="B268" s="53" t="s">
        <v>939</v>
      </c>
      <c r="C268" s="20" t="s">
        <v>130</v>
      </c>
      <c r="D268" s="24" t="s">
        <v>858</v>
      </c>
      <c r="E268" s="28" t="s">
        <v>859</v>
      </c>
      <c r="F268" s="24" t="s">
        <v>601</v>
      </c>
      <c r="G268" s="28" t="s">
        <v>225</v>
      </c>
      <c r="H268" s="21">
        <v>30</v>
      </c>
      <c r="I268" s="21">
        <v>30</v>
      </c>
      <c r="J268" s="21">
        <v>30</v>
      </c>
      <c r="K268" s="21">
        <v>30</v>
      </c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0"/>
      <c r="AA268" s="20"/>
      <c r="AB268" s="28" t="s">
        <v>939</v>
      </c>
      <c r="AC268" s="21"/>
      <c r="AD268" s="28" t="s">
        <v>860</v>
      </c>
      <c r="AE268" s="20"/>
    </row>
    <row r="269" spans="1:31" s="1" customFormat="1" ht="36" customHeight="1">
      <c r="A269" s="24" t="s">
        <v>940</v>
      </c>
      <c r="B269" s="52" t="s">
        <v>941</v>
      </c>
      <c r="C269" s="20" t="s">
        <v>130</v>
      </c>
      <c r="D269" s="24" t="s">
        <v>858</v>
      </c>
      <c r="E269" s="28" t="s">
        <v>859</v>
      </c>
      <c r="F269" s="24" t="s">
        <v>601</v>
      </c>
      <c r="G269" s="28" t="s">
        <v>225</v>
      </c>
      <c r="H269" s="21">
        <v>30</v>
      </c>
      <c r="I269" s="21">
        <v>30</v>
      </c>
      <c r="J269" s="21">
        <v>30</v>
      </c>
      <c r="K269" s="21">
        <v>30</v>
      </c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0"/>
      <c r="AA269" s="20"/>
      <c r="AB269" s="28" t="s">
        <v>941</v>
      </c>
      <c r="AC269" s="21"/>
      <c r="AD269" s="28" t="s">
        <v>860</v>
      </c>
      <c r="AE269" s="20"/>
    </row>
    <row r="270" spans="1:31" s="1" customFormat="1" ht="36" customHeight="1">
      <c r="A270" s="24" t="s">
        <v>942</v>
      </c>
      <c r="B270" s="52" t="s">
        <v>943</v>
      </c>
      <c r="C270" s="20" t="s">
        <v>130</v>
      </c>
      <c r="D270" s="24" t="s">
        <v>858</v>
      </c>
      <c r="E270" s="28" t="s">
        <v>859</v>
      </c>
      <c r="F270" s="24" t="s">
        <v>601</v>
      </c>
      <c r="G270" s="28" t="s">
        <v>225</v>
      </c>
      <c r="H270" s="21">
        <v>30</v>
      </c>
      <c r="I270" s="21">
        <v>30</v>
      </c>
      <c r="J270" s="21">
        <v>30</v>
      </c>
      <c r="K270" s="21">
        <v>30</v>
      </c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0"/>
      <c r="AA270" s="20"/>
      <c r="AB270" s="28" t="s">
        <v>943</v>
      </c>
      <c r="AC270" s="21"/>
      <c r="AD270" s="28" t="s">
        <v>860</v>
      </c>
      <c r="AE270" s="20"/>
    </row>
    <row r="271" spans="1:31" s="1" customFormat="1" ht="36" customHeight="1">
      <c r="A271" s="24" t="s">
        <v>944</v>
      </c>
      <c r="B271" s="53" t="s">
        <v>945</v>
      </c>
      <c r="C271" s="20" t="s">
        <v>130</v>
      </c>
      <c r="D271" s="24" t="s">
        <v>858</v>
      </c>
      <c r="E271" s="28" t="s">
        <v>859</v>
      </c>
      <c r="F271" s="24" t="s">
        <v>601</v>
      </c>
      <c r="G271" s="28" t="s">
        <v>225</v>
      </c>
      <c r="H271" s="21">
        <v>30</v>
      </c>
      <c r="I271" s="21">
        <v>30</v>
      </c>
      <c r="J271" s="21">
        <v>30</v>
      </c>
      <c r="K271" s="21">
        <v>30</v>
      </c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0"/>
      <c r="AA271" s="20"/>
      <c r="AB271" s="28" t="s">
        <v>945</v>
      </c>
      <c r="AC271" s="21"/>
      <c r="AD271" s="28" t="s">
        <v>860</v>
      </c>
      <c r="AE271" s="20"/>
    </row>
    <row r="272" spans="1:31" s="1" customFormat="1" ht="36" customHeight="1">
      <c r="A272" s="24" t="s">
        <v>946</v>
      </c>
      <c r="B272" s="53" t="s">
        <v>947</v>
      </c>
      <c r="C272" s="20" t="s">
        <v>130</v>
      </c>
      <c r="D272" s="24" t="s">
        <v>858</v>
      </c>
      <c r="E272" s="28" t="s">
        <v>859</v>
      </c>
      <c r="F272" s="24" t="s">
        <v>601</v>
      </c>
      <c r="G272" s="28" t="s">
        <v>225</v>
      </c>
      <c r="H272" s="21">
        <v>30</v>
      </c>
      <c r="I272" s="21">
        <v>30</v>
      </c>
      <c r="J272" s="21">
        <v>30</v>
      </c>
      <c r="K272" s="21">
        <v>30</v>
      </c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0"/>
      <c r="AA272" s="20"/>
      <c r="AB272" s="28" t="s">
        <v>947</v>
      </c>
      <c r="AC272" s="21"/>
      <c r="AD272" s="28" t="s">
        <v>860</v>
      </c>
      <c r="AE272" s="20"/>
    </row>
    <row r="273" spans="1:31" s="1" customFormat="1" ht="36" customHeight="1">
      <c r="A273" s="24" t="s">
        <v>948</v>
      </c>
      <c r="B273" s="52" t="s">
        <v>949</v>
      </c>
      <c r="C273" s="20" t="s">
        <v>130</v>
      </c>
      <c r="D273" s="24" t="s">
        <v>858</v>
      </c>
      <c r="E273" s="28" t="s">
        <v>859</v>
      </c>
      <c r="F273" s="24" t="s">
        <v>601</v>
      </c>
      <c r="G273" s="28" t="s">
        <v>225</v>
      </c>
      <c r="H273" s="21">
        <v>30</v>
      </c>
      <c r="I273" s="21">
        <v>30</v>
      </c>
      <c r="J273" s="21">
        <v>30</v>
      </c>
      <c r="K273" s="21">
        <v>30</v>
      </c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0"/>
      <c r="AA273" s="20"/>
      <c r="AB273" s="28" t="s">
        <v>949</v>
      </c>
      <c r="AC273" s="21"/>
      <c r="AD273" s="28" t="s">
        <v>860</v>
      </c>
      <c r="AE273" s="20"/>
    </row>
    <row r="274" spans="1:31" s="1" customFormat="1" ht="36" customHeight="1">
      <c r="A274" s="24" t="s">
        <v>950</v>
      </c>
      <c r="B274" s="53" t="s">
        <v>951</v>
      </c>
      <c r="C274" s="20" t="s">
        <v>130</v>
      </c>
      <c r="D274" s="24" t="s">
        <v>858</v>
      </c>
      <c r="E274" s="28" t="s">
        <v>859</v>
      </c>
      <c r="F274" s="24" t="s">
        <v>601</v>
      </c>
      <c r="G274" s="28" t="s">
        <v>225</v>
      </c>
      <c r="H274" s="21">
        <v>30</v>
      </c>
      <c r="I274" s="21">
        <v>30</v>
      </c>
      <c r="J274" s="21">
        <v>30</v>
      </c>
      <c r="K274" s="21">
        <v>30</v>
      </c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0"/>
      <c r="AA274" s="20"/>
      <c r="AB274" s="28" t="s">
        <v>951</v>
      </c>
      <c r="AC274" s="21"/>
      <c r="AD274" s="28" t="s">
        <v>860</v>
      </c>
      <c r="AE274" s="20"/>
    </row>
    <row r="275" spans="1:31" s="1" customFormat="1" ht="36" customHeight="1">
      <c r="A275" s="24" t="s">
        <v>952</v>
      </c>
      <c r="B275" s="52" t="s">
        <v>953</v>
      </c>
      <c r="C275" s="20" t="s">
        <v>130</v>
      </c>
      <c r="D275" s="24" t="s">
        <v>858</v>
      </c>
      <c r="E275" s="28" t="s">
        <v>859</v>
      </c>
      <c r="F275" s="24" t="s">
        <v>601</v>
      </c>
      <c r="G275" s="28" t="s">
        <v>225</v>
      </c>
      <c r="H275" s="21">
        <v>30</v>
      </c>
      <c r="I275" s="21">
        <v>30</v>
      </c>
      <c r="J275" s="21">
        <v>30</v>
      </c>
      <c r="K275" s="21">
        <v>30</v>
      </c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0"/>
      <c r="AA275" s="20"/>
      <c r="AB275" s="28" t="s">
        <v>953</v>
      </c>
      <c r="AC275" s="21"/>
      <c r="AD275" s="28" t="s">
        <v>860</v>
      </c>
      <c r="AE275" s="20"/>
    </row>
    <row r="276" spans="1:31" s="1" customFormat="1" ht="36" customHeight="1">
      <c r="A276" s="24" t="s">
        <v>954</v>
      </c>
      <c r="B276" s="53" t="s">
        <v>955</v>
      </c>
      <c r="C276" s="20" t="s">
        <v>130</v>
      </c>
      <c r="D276" s="24" t="s">
        <v>858</v>
      </c>
      <c r="E276" s="28" t="s">
        <v>859</v>
      </c>
      <c r="F276" s="24" t="s">
        <v>601</v>
      </c>
      <c r="G276" s="28" t="s">
        <v>225</v>
      </c>
      <c r="H276" s="21">
        <v>30</v>
      </c>
      <c r="I276" s="21">
        <v>30</v>
      </c>
      <c r="J276" s="21">
        <v>30</v>
      </c>
      <c r="K276" s="21">
        <v>30</v>
      </c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0"/>
      <c r="AA276" s="20"/>
      <c r="AB276" s="28" t="s">
        <v>955</v>
      </c>
      <c r="AC276" s="21"/>
      <c r="AD276" s="28" t="s">
        <v>860</v>
      </c>
      <c r="AE276" s="20"/>
    </row>
    <row r="277" spans="1:31" s="1" customFormat="1" ht="36" customHeight="1">
      <c r="A277" s="24" t="s">
        <v>956</v>
      </c>
      <c r="B277" s="52" t="s">
        <v>957</v>
      </c>
      <c r="C277" s="20" t="s">
        <v>130</v>
      </c>
      <c r="D277" s="24" t="s">
        <v>858</v>
      </c>
      <c r="E277" s="28" t="s">
        <v>859</v>
      </c>
      <c r="F277" s="24" t="s">
        <v>601</v>
      </c>
      <c r="G277" s="28" t="s">
        <v>225</v>
      </c>
      <c r="H277" s="21">
        <v>30</v>
      </c>
      <c r="I277" s="21">
        <v>30</v>
      </c>
      <c r="J277" s="21">
        <v>30</v>
      </c>
      <c r="K277" s="21">
        <v>30</v>
      </c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0"/>
      <c r="AA277" s="20"/>
      <c r="AB277" s="28" t="s">
        <v>957</v>
      </c>
      <c r="AC277" s="21"/>
      <c r="AD277" s="28" t="s">
        <v>860</v>
      </c>
      <c r="AE277" s="20"/>
    </row>
    <row r="278" spans="1:31" s="1" customFormat="1" ht="36" customHeight="1">
      <c r="A278" s="24" t="s">
        <v>958</v>
      </c>
      <c r="B278" s="53" t="s">
        <v>959</v>
      </c>
      <c r="C278" s="20" t="s">
        <v>130</v>
      </c>
      <c r="D278" s="24" t="s">
        <v>858</v>
      </c>
      <c r="E278" s="28" t="s">
        <v>859</v>
      </c>
      <c r="F278" s="24" t="s">
        <v>601</v>
      </c>
      <c r="G278" s="28" t="s">
        <v>225</v>
      </c>
      <c r="H278" s="21">
        <v>30</v>
      </c>
      <c r="I278" s="21">
        <v>30</v>
      </c>
      <c r="J278" s="21">
        <v>30</v>
      </c>
      <c r="K278" s="21">
        <v>30</v>
      </c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0"/>
      <c r="AA278" s="20"/>
      <c r="AB278" s="28" t="s">
        <v>959</v>
      </c>
      <c r="AC278" s="21"/>
      <c r="AD278" s="28" t="s">
        <v>860</v>
      </c>
      <c r="AE278" s="20"/>
    </row>
    <row r="279" spans="1:31" s="1" customFormat="1" ht="36" customHeight="1">
      <c r="A279" s="24" t="s">
        <v>960</v>
      </c>
      <c r="B279" s="52" t="s">
        <v>961</v>
      </c>
      <c r="C279" s="20" t="s">
        <v>130</v>
      </c>
      <c r="D279" s="24" t="s">
        <v>858</v>
      </c>
      <c r="E279" s="28" t="s">
        <v>859</v>
      </c>
      <c r="F279" s="24" t="s">
        <v>601</v>
      </c>
      <c r="G279" s="28" t="s">
        <v>225</v>
      </c>
      <c r="H279" s="21">
        <v>30</v>
      </c>
      <c r="I279" s="21">
        <v>30</v>
      </c>
      <c r="J279" s="21">
        <v>30</v>
      </c>
      <c r="K279" s="21">
        <v>30</v>
      </c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0"/>
      <c r="AA279" s="20"/>
      <c r="AB279" s="28" t="s">
        <v>961</v>
      </c>
      <c r="AC279" s="21"/>
      <c r="AD279" s="28" t="s">
        <v>860</v>
      </c>
      <c r="AE279" s="20"/>
    </row>
    <row r="280" spans="1:31" s="1" customFormat="1" ht="36" customHeight="1">
      <c r="A280" s="24" t="s">
        <v>962</v>
      </c>
      <c r="B280" s="54" t="s">
        <v>963</v>
      </c>
      <c r="C280" s="20" t="s">
        <v>130</v>
      </c>
      <c r="D280" s="24" t="s">
        <v>858</v>
      </c>
      <c r="E280" s="28" t="s">
        <v>859</v>
      </c>
      <c r="F280" s="24" t="s">
        <v>601</v>
      </c>
      <c r="G280" s="28" t="s">
        <v>225</v>
      </c>
      <c r="H280" s="21">
        <v>30</v>
      </c>
      <c r="I280" s="21">
        <v>30</v>
      </c>
      <c r="J280" s="21">
        <v>30</v>
      </c>
      <c r="K280" s="21">
        <v>30</v>
      </c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0"/>
      <c r="AA280" s="20"/>
      <c r="AB280" s="28" t="s">
        <v>963</v>
      </c>
      <c r="AC280" s="21"/>
      <c r="AD280" s="28" t="s">
        <v>860</v>
      </c>
      <c r="AE280" s="20"/>
    </row>
    <row r="281" spans="1:31" s="1" customFormat="1" ht="36" customHeight="1">
      <c r="A281" s="24" t="s">
        <v>964</v>
      </c>
      <c r="B281" s="52" t="s">
        <v>965</v>
      </c>
      <c r="C281" s="20" t="s">
        <v>130</v>
      </c>
      <c r="D281" s="24" t="s">
        <v>858</v>
      </c>
      <c r="E281" s="28" t="s">
        <v>859</v>
      </c>
      <c r="F281" s="24" t="s">
        <v>601</v>
      </c>
      <c r="G281" s="28" t="s">
        <v>225</v>
      </c>
      <c r="H281" s="21">
        <v>30</v>
      </c>
      <c r="I281" s="21">
        <v>30</v>
      </c>
      <c r="J281" s="21">
        <v>30</v>
      </c>
      <c r="K281" s="21">
        <v>30</v>
      </c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0"/>
      <c r="AA281" s="20"/>
      <c r="AB281" s="28" t="s">
        <v>965</v>
      </c>
      <c r="AC281" s="21"/>
      <c r="AD281" s="28" t="s">
        <v>860</v>
      </c>
      <c r="AE281" s="20"/>
    </row>
    <row r="282" spans="1:31" s="1" customFormat="1" ht="36" customHeight="1">
      <c r="A282" s="24" t="s">
        <v>966</v>
      </c>
      <c r="B282" s="53" t="s">
        <v>897</v>
      </c>
      <c r="C282" s="20" t="s">
        <v>130</v>
      </c>
      <c r="D282" s="24" t="s">
        <v>858</v>
      </c>
      <c r="E282" s="28" t="s">
        <v>859</v>
      </c>
      <c r="F282" s="24" t="s">
        <v>601</v>
      </c>
      <c r="G282" s="28" t="s">
        <v>225</v>
      </c>
      <c r="H282" s="21">
        <v>30</v>
      </c>
      <c r="I282" s="21">
        <v>30</v>
      </c>
      <c r="J282" s="21">
        <v>30</v>
      </c>
      <c r="K282" s="21">
        <v>30</v>
      </c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0"/>
      <c r="AA282" s="20"/>
      <c r="AB282" s="28" t="s">
        <v>897</v>
      </c>
      <c r="AC282" s="21"/>
      <c r="AD282" s="28" t="s">
        <v>860</v>
      </c>
      <c r="AE282" s="20"/>
    </row>
    <row r="283" spans="1:31" s="1" customFormat="1" ht="36" customHeight="1">
      <c r="A283" s="24" t="s">
        <v>967</v>
      </c>
      <c r="B283" s="52" t="s">
        <v>968</v>
      </c>
      <c r="C283" s="20" t="s">
        <v>130</v>
      </c>
      <c r="D283" s="24" t="s">
        <v>858</v>
      </c>
      <c r="E283" s="28" t="s">
        <v>859</v>
      </c>
      <c r="F283" s="24" t="s">
        <v>601</v>
      </c>
      <c r="G283" s="28" t="s">
        <v>225</v>
      </c>
      <c r="H283" s="21">
        <v>30</v>
      </c>
      <c r="I283" s="21">
        <v>30</v>
      </c>
      <c r="J283" s="21">
        <v>30</v>
      </c>
      <c r="K283" s="21">
        <v>30</v>
      </c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0"/>
      <c r="AA283" s="20"/>
      <c r="AB283" s="28" t="s">
        <v>968</v>
      </c>
      <c r="AC283" s="21"/>
      <c r="AD283" s="28" t="s">
        <v>860</v>
      </c>
      <c r="AE283" s="20"/>
    </row>
    <row r="284" spans="1:31" s="1" customFormat="1" ht="36" customHeight="1">
      <c r="A284" s="24" t="s">
        <v>969</v>
      </c>
      <c r="B284" s="53" t="s">
        <v>970</v>
      </c>
      <c r="C284" s="20" t="s">
        <v>130</v>
      </c>
      <c r="D284" s="24" t="s">
        <v>858</v>
      </c>
      <c r="E284" s="28" t="s">
        <v>859</v>
      </c>
      <c r="F284" s="24" t="s">
        <v>601</v>
      </c>
      <c r="G284" s="28" t="s">
        <v>225</v>
      </c>
      <c r="H284" s="21">
        <v>30</v>
      </c>
      <c r="I284" s="21">
        <v>30</v>
      </c>
      <c r="J284" s="21">
        <v>30</v>
      </c>
      <c r="K284" s="21">
        <v>30</v>
      </c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0"/>
      <c r="AA284" s="20"/>
      <c r="AB284" s="28" t="s">
        <v>970</v>
      </c>
      <c r="AC284" s="21"/>
      <c r="AD284" s="28" t="s">
        <v>860</v>
      </c>
      <c r="AE284" s="20"/>
    </row>
    <row r="285" spans="1:31" s="1" customFormat="1" ht="36" customHeight="1">
      <c r="A285" s="24" t="s">
        <v>971</v>
      </c>
      <c r="B285" s="52" t="s">
        <v>972</v>
      </c>
      <c r="C285" s="20" t="s">
        <v>130</v>
      </c>
      <c r="D285" s="24" t="s">
        <v>858</v>
      </c>
      <c r="E285" s="28" t="s">
        <v>859</v>
      </c>
      <c r="F285" s="24" t="s">
        <v>601</v>
      </c>
      <c r="G285" s="28" t="s">
        <v>225</v>
      </c>
      <c r="H285" s="21">
        <v>30</v>
      </c>
      <c r="I285" s="21">
        <v>30</v>
      </c>
      <c r="J285" s="21">
        <v>30</v>
      </c>
      <c r="K285" s="21">
        <v>30</v>
      </c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0"/>
      <c r="AA285" s="20"/>
      <c r="AB285" s="28" t="s">
        <v>972</v>
      </c>
      <c r="AC285" s="21"/>
      <c r="AD285" s="28" t="s">
        <v>860</v>
      </c>
      <c r="AE285" s="20"/>
    </row>
    <row r="286" spans="1:31" s="1" customFormat="1" ht="36" customHeight="1">
      <c r="A286" s="24" t="s">
        <v>973</v>
      </c>
      <c r="B286" s="52" t="s">
        <v>974</v>
      </c>
      <c r="C286" s="20" t="s">
        <v>130</v>
      </c>
      <c r="D286" s="24" t="s">
        <v>858</v>
      </c>
      <c r="E286" s="28" t="s">
        <v>859</v>
      </c>
      <c r="F286" s="24" t="s">
        <v>601</v>
      </c>
      <c r="G286" s="28" t="s">
        <v>225</v>
      </c>
      <c r="H286" s="21">
        <v>30</v>
      </c>
      <c r="I286" s="21">
        <v>30</v>
      </c>
      <c r="J286" s="21">
        <v>30</v>
      </c>
      <c r="K286" s="21">
        <v>30</v>
      </c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0"/>
      <c r="AA286" s="20"/>
      <c r="AB286" s="28" t="s">
        <v>974</v>
      </c>
      <c r="AC286" s="21"/>
      <c r="AD286" s="28" t="s">
        <v>860</v>
      </c>
      <c r="AE286" s="20"/>
    </row>
    <row r="287" spans="1:31" s="1" customFormat="1" ht="36" customHeight="1">
      <c r="A287" s="24" t="s">
        <v>975</v>
      </c>
      <c r="B287" s="52" t="s">
        <v>868</v>
      </c>
      <c r="C287" s="20" t="s">
        <v>130</v>
      </c>
      <c r="D287" s="24" t="s">
        <v>858</v>
      </c>
      <c r="E287" s="28" t="s">
        <v>859</v>
      </c>
      <c r="F287" s="24" t="s">
        <v>601</v>
      </c>
      <c r="G287" s="28" t="s">
        <v>225</v>
      </c>
      <c r="H287" s="21">
        <v>30</v>
      </c>
      <c r="I287" s="21">
        <v>30</v>
      </c>
      <c r="J287" s="21">
        <v>30</v>
      </c>
      <c r="K287" s="21">
        <v>30</v>
      </c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0"/>
      <c r="AA287" s="20"/>
      <c r="AB287" s="28" t="s">
        <v>868</v>
      </c>
      <c r="AC287" s="21"/>
      <c r="AD287" s="28" t="s">
        <v>860</v>
      </c>
      <c r="AE287" s="20"/>
    </row>
    <row r="288" spans="1:31" s="1" customFormat="1" ht="36" customHeight="1">
      <c r="A288" s="24" t="s">
        <v>976</v>
      </c>
      <c r="B288" s="53" t="s">
        <v>977</v>
      </c>
      <c r="C288" s="20" t="s">
        <v>130</v>
      </c>
      <c r="D288" s="24" t="s">
        <v>858</v>
      </c>
      <c r="E288" s="28" t="s">
        <v>859</v>
      </c>
      <c r="F288" s="24" t="s">
        <v>601</v>
      </c>
      <c r="G288" s="28" t="s">
        <v>225</v>
      </c>
      <c r="H288" s="21">
        <v>30</v>
      </c>
      <c r="I288" s="21">
        <v>30</v>
      </c>
      <c r="J288" s="21">
        <v>30</v>
      </c>
      <c r="K288" s="21">
        <v>30</v>
      </c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0"/>
      <c r="AA288" s="20"/>
      <c r="AB288" s="28" t="s">
        <v>977</v>
      </c>
      <c r="AC288" s="21"/>
      <c r="AD288" s="28" t="s">
        <v>860</v>
      </c>
      <c r="AE288" s="20"/>
    </row>
    <row r="289" spans="1:31" s="1" customFormat="1" ht="36" customHeight="1">
      <c r="A289" s="24" t="s">
        <v>978</v>
      </c>
      <c r="B289" s="52" t="s">
        <v>979</v>
      </c>
      <c r="C289" s="20" t="s">
        <v>130</v>
      </c>
      <c r="D289" s="24" t="s">
        <v>858</v>
      </c>
      <c r="E289" s="28" t="s">
        <v>859</v>
      </c>
      <c r="F289" s="24" t="s">
        <v>601</v>
      </c>
      <c r="G289" s="28" t="s">
        <v>225</v>
      </c>
      <c r="H289" s="21">
        <v>30</v>
      </c>
      <c r="I289" s="21">
        <v>30</v>
      </c>
      <c r="J289" s="21">
        <v>30</v>
      </c>
      <c r="K289" s="21">
        <v>30</v>
      </c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0"/>
      <c r="AA289" s="20"/>
      <c r="AB289" s="28" t="s">
        <v>979</v>
      </c>
      <c r="AC289" s="21"/>
      <c r="AD289" s="28" t="s">
        <v>860</v>
      </c>
      <c r="AE289" s="20"/>
    </row>
    <row r="290" spans="1:31" s="1" customFormat="1" ht="36" customHeight="1">
      <c r="A290" s="24" t="s">
        <v>980</v>
      </c>
      <c r="B290" s="53" t="s">
        <v>981</v>
      </c>
      <c r="C290" s="20" t="s">
        <v>130</v>
      </c>
      <c r="D290" s="24" t="s">
        <v>858</v>
      </c>
      <c r="E290" s="28" t="s">
        <v>859</v>
      </c>
      <c r="F290" s="24" t="s">
        <v>601</v>
      </c>
      <c r="G290" s="28" t="s">
        <v>225</v>
      </c>
      <c r="H290" s="21">
        <v>30</v>
      </c>
      <c r="I290" s="21">
        <v>30</v>
      </c>
      <c r="J290" s="21">
        <v>30</v>
      </c>
      <c r="K290" s="21">
        <v>30</v>
      </c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0"/>
      <c r="AA290" s="20"/>
      <c r="AB290" s="28" t="s">
        <v>981</v>
      </c>
      <c r="AC290" s="21"/>
      <c r="AD290" s="28" t="s">
        <v>860</v>
      </c>
      <c r="AE290" s="20"/>
    </row>
    <row r="291" spans="1:31" s="1" customFormat="1" ht="36" customHeight="1">
      <c r="A291" s="24" t="s">
        <v>982</v>
      </c>
      <c r="B291" s="53" t="s">
        <v>983</v>
      </c>
      <c r="C291" s="20" t="s">
        <v>130</v>
      </c>
      <c r="D291" s="24" t="s">
        <v>858</v>
      </c>
      <c r="E291" s="28" t="s">
        <v>859</v>
      </c>
      <c r="F291" s="24" t="s">
        <v>601</v>
      </c>
      <c r="G291" s="28" t="s">
        <v>225</v>
      </c>
      <c r="H291" s="21">
        <v>30</v>
      </c>
      <c r="I291" s="21">
        <v>30</v>
      </c>
      <c r="J291" s="21">
        <v>30</v>
      </c>
      <c r="K291" s="21">
        <v>30</v>
      </c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0"/>
      <c r="AA291" s="20"/>
      <c r="AB291" s="28" t="s">
        <v>983</v>
      </c>
      <c r="AC291" s="21"/>
      <c r="AD291" s="28" t="s">
        <v>860</v>
      </c>
      <c r="AE291" s="20"/>
    </row>
    <row r="292" spans="1:31" s="1" customFormat="1" ht="36" customHeight="1">
      <c r="A292" s="24" t="s">
        <v>984</v>
      </c>
      <c r="B292" s="52" t="s">
        <v>985</v>
      </c>
      <c r="C292" s="20" t="s">
        <v>130</v>
      </c>
      <c r="D292" s="24" t="s">
        <v>858</v>
      </c>
      <c r="E292" s="28" t="s">
        <v>859</v>
      </c>
      <c r="F292" s="24" t="s">
        <v>601</v>
      </c>
      <c r="G292" s="28" t="s">
        <v>225</v>
      </c>
      <c r="H292" s="21">
        <v>30</v>
      </c>
      <c r="I292" s="21">
        <v>30</v>
      </c>
      <c r="J292" s="21">
        <v>30</v>
      </c>
      <c r="K292" s="21">
        <v>30</v>
      </c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0"/>
      <c r="AA292" s="20"/>
      <c r="AB292" s="28" t="s">
        <v>985</v>
      </c>
      <c r="AC292" s="21"/>
      <c r="AD292" s="28" t="s">
        <v>860</v>
      </c>
      <c r="AE292" s="20"/>
    </row>
    <row r="293" spans="1:31" s="1" customFormat="1" ht="36" customHeight="1">
      <c r="A293" s="24" t="s">
        <v>986</v>
      </c>
      <c r="B293" s="52" t="s">
        <v>987</v>
      </c>
      <c r="C293" s="20" t="s">
        <v>130</v>
      </c>
      <c r="D293" s="24" t="s">
        <v>858</v>
      </c>
      <c r="E293" s="28" t="s">
        <v>859</v>
      </c>
      <c r="F293" s="24" t="s">
        <v>601</v>
      </c>
      <c r="G293" s="28" t="s">
        <v>225</v>
      </c>
      <c r="H293" s="21">
        <v>30</v>
      </c>
      <c r="I293" s="21">
        <v>30</v>
      </c>
      <c r="J293" s="21">
        <v>30</v>
      </c>
      <c r="K293" s="21">
        <v>30</v>
      </c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0"/>
      <c r="AA293" s="20"/>
      <c r="AB293" s="28" t="s">
        <v>987</v>
      </c>
      <c r="AC293" s="21"/>
      <c r="AD293" s="28" t="s">
        <v>860</v>
      </c>
      <c r="AE293" s="20"/>
    </row>
    <row r="294" spans="1:31" s="1" customFormat="1" ht="36" customHeight="1">
      <c r="A294" s="24" t="s">
        <v>988</v>
      </c>
      <c r="B294" s="52" t="s">
        <v>989</v>
      </c>
      <c r="C294" s="20" t="s">
        <v>130</v>
      </c>
      <c r="D294" s="24" t="s">
        <v>858</v>
      </c>
      <c r="E294" s="28" t="s">
        <v>859</v>
      </c>
      <c r="F294" s="24" t="s">
        <v>601</v>
      </c>
      <c r="G294" s="28" t="s">
        <v>225</v>
      </c>
      <c r="H294" s="21">
        <v>30</v>
      </c>
      <c r="I294" s="21">
        <v>30</v>
      </c>
      <c r="J294" s="21">
        <v>30</v>
      </c>
      <c r="K294" s="21">
        <v>30</v>
      </c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0"/>
      <c r="AA294" s="20"/>
      <c r="AB294" s="28" t="s">
        <v>989</v>
      </c>
      <c r="AC294" s="21"/>
      <c r="AD294" s="28" t="s">
        <v>860</v>
      </c>
      <c r="AE294" s="20"/>
    </row>
    <row r="295" spans="1:31" s="1" customFormat="1" ht="36" customHeight="1">
      <c r="A295" s="24" t="s">
        <v>990</v>
      </c>
      <c r="B295" s="53" t="s">
        <v>991</v>
      </c>
      <c r="C295" s="20" t="s">
        <v>130</v>
      </c>
      <c r="D295" s="24" t="s">
        <v>858</v>
      </c>
      <c r="E295" s="28" t="s">
        <v>859</v>
      </c>
      <c r="F295" s="24" t="s">
        <v>601</v>
      </c>
      <c r="G295" s="28" t="s">
        <v>225</v>
      </c>
      <c r="H295" s="21">
        <v>30</v>
      </c>
      <c r="I295" s="21">
        <v>30</v>
      </c>
      <c r="J295" s="21">
        <v>30</v>
      </c>
      <c r="K295" s="21">
        <v>30</v>
      </c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0"/>
      <c r="AA295" s="20"/>
      <c r="AB295" s="28" t="s">
        <v>991</v>
      </c>
      <c r="AC295" s="21"/>
      <c r="AD295" s="28" t="s">
        <v>860</v>
      </c>
      <c r="AE295" s="20"/>
    </row>
    <row r="296" spans="1:31" s="1" customFormat="1" ht="36" customHeight="1">
      <c r="A296" s="24" t="s">
        <v>992</v>
      </c>
      <c r="B296" s="53" t="s">
        <v>993</v>
      </c>
      <c r="C296" s="20" t="s">
        <v>130</v>
      </c>
      <c r="D296" s="24" t="s">
        <v>858</v>
      </c>
      <c r="E296" s="28" t="s">
        <v>859</v>
      </c>
      <c r="F296" s="24" t="s">
        <v>601</v>
      </c>
      <c r="G296" s="28" t="s">
        <v>225</v>
      </c>
      <c r="H296" s="21">
        <v>30</v>
      </c>
      <c r="I296" s="21">
        <v>30</v>
      </c>
      <c r="J296" s="21">
        <v>30</v>
      </c>
      <c r="K296" s="21">
        <v>30</v>
      </c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0"/>
      <c r="AA296" s="20"/>
      <c r="AB296" s="28" t="s">
        <v>993</v>
      </c>
      <c r="AC296" s="21"/>
      <c r="AD296" s="28" t="s">
        <v>860</v>
      </c>
      <c r="AE296" s="20"/>
    </row>
    <row r="297" spans="1:31" s="1" customFormat="1" ht="36" customHeight="1">
      <c r="A297" s="24" t="s">
        <v>994</v>
      </c>
      <c r="B297" s="52" t="s">
        <v>995</v>
      </c>
      <c r="C297" s="20" t="s">
        <v>130</v>
      </c>
      <c r="D297" s="24" t="s">
        <v>858</v>
      </c>
      <c r="E297" s="28" t="s">
        <v>859</v>
      </c>
      <c r="F297" s="24" t="s">
        <v>601</v>
      </c>
      <c r="G297" s="28" t="s">
        <v>225</v>
      </c>
      <c r="H297" s="21">
        <v>30</v>
      </c>
      <c r="I297" s="21">
        <v>30</v>
      </c>
      <c r="J297" s="21">
        <v>30</v>
      </c>
      <c r="K297" s="21">
        <v>30</v>
      </c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0"/>
      <c r="AA297" s="20"/>
      <c r="AB297" s="28" t="s">
        <v>995</v>
      </c>
      <c r="AC297" s="21"/>
      <c r="AD297" s="28" t="s">
        <v>860</v>
      </c>
      <c r="AE297" s="20"/>
    </row>
    <row r="298" spans="1:31" s="1" customFormat="1" ht="36" customHeight="1">
      <c r="A298" s="24" t="s">
        <v>996</v>
      </c>
      <c r="B298" s="52" t="s">
        <v>997</v>
      </c>
      <c r="C298" s="20" t="s">
        <v>130</v>
      </c>
      <c r="D298" s="24" t="s">
        <v>858</v>
      </c>
      <c r="E298" s="28" t="s">
        <v>859</v>
      </c>
      <c r="F298" s="24" t="s">
        <v>601</v>
      </c>
      <c r="G298" s="28" t="s">
        <v>225</v>
      </c>
      <c r="H298" s="21">
        <v>30</v>
      </c>
      <c r="I298" s="21">
        <v>30</v>
      </c>
      <c r="J298" s="21">
        <v>30</v>
      </c>
      <c r="K298" s="21">
        <v>30</v>
      </c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0"/>
      <c r="AA298" s="20"/>
      <c r="AB298" s="28" t="s">
        <v>997</v>
      </c>
      <c r="AC298" s="21"/>
      <c r="AD298" s="28" t="s">
        <v>860</v>
      </c>
      <c r="AE298" s="20"/>
    </row>
    <row r="299" spans="1:31" s="1" customFormat="1" ht="36" customHeight="1">
      <c r="A299" s="24" t="s">
        <v>998</v>
      </c>
      <c r="B299" s="53" t="s">
        <v>999</v>
      </c>
      <c r="C299" s="20" t="s">
        <v>130</v>
      </c>
      <c r="D299" s="24" t="s">
        <v>858</v>
      </c>
      <c r="E299" s="28" t="s">
        <v>859</v>
      </c>
      <c r="F299" s="24" t="s">
        <v>601</v>
      </c>
      <c r="G299" s="28" t="s">
        <v>225</v>
      </c>
      <c r="H299" s="21">
        <v>30</v>
      </c>
      <c r="I299" s="21">
        <v>30</v>
      </c>
      <c r="J299" s="21">
        <v>30</v>
      </c>
      <c r="K299" s="21">
        <v>30</v>
      </c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0"/>
      <c r="AA299" s="20"/>
      <c r="AB299" s="28" t="s">
        <v>999</v>
      </c>
      <c r="AC299" s="21"/>
      <c r="AD299" s="28" t="s">
        <v>860</v>
      </c>
      <c r="AE299" s="20"/>
    </row>
    <row r="300" spans="1:31" s="1" customFormat="1" ht="36" customHeight="1">
      <c r="A300" s="24" t="s">
        <v>1000</v>
      </c>
      <c r="B300" s="53" t="s">
        <v>968</v>
      </c>
      <c r="C300" s="20" t="s">
        <v>130</v>
      </c>
      <c r="D300" s="24" t="s">
        <v>858</v>
      </c>
      <c r="E300" s="28" t="s">
        <v>859</v>
      </c>
      <c r="F300" s="24" t="s">
        <v>601</v>
      </c>
      <c r="G300" s="28" t="s">
        <v>225</v>
      </c>
      <c r="H300" s="21">
        <v>30</v>
      </c>
      <c r="I300" s="21">
        <v>30</v>
      </c>
      <c r="J300" s="21">
        <v>30</v>
      </c>
      <c r="K300" s="21">
        <v>30</v>
      </c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0"/>
      <c r="AA300" s="20"/>
      <c r="AB300" s="28" t="s">
        <v>968</v>
      </c>
      <c r="AC300" s="21"/>
      <c r="AD300" s="28" t="s">
        <v>860</v>
      </c>
      <c r="AE300" s="20"/>
    </row>
    <row r="301" spans="1:31" s="1" customFormat="1" ht="36" customHeight="1">
      <c r="A301" s="24" t="s">
        <v>1001</v>
      </c>
      <c r="B301" s="52" t="s">
        <v>1002</v>
      </c>
      <c r="C301" s="20" t="s">
        <v>130</v>
      </c>
      <c r="D301" s="24" t="s">
        <v>858</v>
      </c>
      <c r="E301" s="28" t="s">
        <v>859</v>
      </c>
      <c r="F301" s="24" t="s">
        <v>601</v>
      </c>
      <c r="G301" s="28" t="s">
        <v>225</v>
      </c>
      <c r="H301" s="21">
        <v>30</v>
      </c>
      <c r="I301" s="21">
        <v>30</v>
      </c>
      <c r="J301" s="21">
        <v>30</v>
      </c>
      <c r="K301" s="21">
        <v>30</v>
      </c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0"/>
      <c r="AA301" s="20"/>
      <c r="AB301" s="28" t="s">
        <v>1002</v>
      </c>
      <c r="AC301" s="21"/>
      <c r="AD301" s="28" t="s">
        <v>860</v>
      </c>
      <c r="AE301" s="20"/>
    </row>
    <row r="302" spans="1:31" s="1" customFormat="1" ht="36" customHeight="1">
      <c r="A302" s="24" t="s">
        <v>1003</v>
      </c>
      <c r="B302" s="52" t="s">
        <v>1004</v>
      </c>
      <c r="C302" s="20" t="s">
        <v>130</v>
      </c>
      <c r="D302" s="24" t="s">
        <v>858</v>
      </c>
      <c r="E302" s="28" t="s">
        <v>859</v>
      </c>
      <c r="F302" s="24" t="s">
        <v>601</v>
      </c>
      <c r="G302" s="28" t="s">
        <v>225</v>
      </c>
      <c r="H302" s="21">
        <v>30</v>
      </c>
      <c r="I302" s="21">
        <v>30</v>
      </c>
      <c r="J302" s="21">
        <v>30</v>
      </c>
      <c r="K302" s="21">
        <v>30</v>
      </c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0"/>
      <c r="AA302" s="20"/>
      <c r="AB302" s="28" t="s">
        <v>1004</v>
      </c>
      <c r="AC302" s="21"/>
      <c r="AD302" s="28" t="s">
        <v>860</v>
      </c>
      <c r="AE302" s="20"/>
    </row>
    <row r="303" spans="1:31" s="1" customFormat="1" ht="36" customHeight="1">
      <c r="A303" s="24" t="s">
        <v>1005</v>
      </c>
      <c r="B303" s="53" t="s">
        <v>1006</v>
      </c>
      <c r="C303" s="20" t="s">
        <v>130</v>
      </c>
      <c r="D303" s="24" t="s">
        <v>858</v>
      </c>
      <c r="E303" s="28" t="s">
        <v>859</v>
      </c>
      <c r="F303" s="24" t="s">
        <v>601</v>
      </c>
      <c r="G303" s="28" t="s">
        <v>225</v>
      </c>
      <c r="H303" s="21">
        <v>30</v>
      </c>
      <c r="I303" s="21">
        <v>30</v>
      </c>
      <c r="J303" s="21">
        <v>30</v>
      </c>
      <c r="K303" s="21">
        <v>30</v>
      </c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0"/>
      <c r="AA303" s="20"/>
      <c r="AB303" s="28" t="s">
        <v>1006</v>
      </c>
      <c r="AC303" s="21"/>
      <c r="AD303" s="28" t="s">
        <v>860</v>
      </c>
      <c r="AE303" s="20"/>
    </row>
    <row r="304" spans="1:31" s="1" customFormat="1" ht="36" customHeight="1">
      <c r="A304" s="24" t="s">
        <v>1007</v>
      </c>
      <c r="B304" s="53" t="s">
        <v>1008</v>
      </c>
      <c r="C304" s="20" t="s">
        <v>130</v>
      </c>
      <c r="D304" s="24" t="s">
        <v>858</v>
      </c>
      <c r="E304" s="28" t="s">
        <v>859</v>
      </c>
      <c r="F304" s="24" t="s">
        <v>601</v>
      </c>
      <c r="G304" s="28" t="s">
        <v>225</v>
      </c>
      <c r="H304" s="21">
        <v>30</v>
      </c>
      <c r="I304" s="21">
        <v>30</v>
      </c>
      <c r="J304" s="21">
        <v>30</v>
      </c>
      <c r="K304" s="21">
        <v>30</v>
      </c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0"/>
      <c r="AA304" s="20"/>
      <c r="AB304" s="28" t="s">
        <v>1008</v>
      </c>
      <c r="AC304" s="21"/>
      <c r="AD304" s="28" t="s">
        <v>860</v>
      </c>
      <c r="AE304" s="20"/>
    </row>
    <row r="305" spans="1:31" s="1" customFormat="1" ht="36" customHeight="1">
      <c r="A305" s="24" t="s">
        <v>1009</v>
      </c>
      <c r="B305" s="52" t="s">
        <v>1010</v>
      </c>
      <c r="C305" s="20" t="s">
        <v>130</v>
      </c>
      <c r="D305" s="24" t="s">
        <v>858</v>
      </c>
      <c r="E305" s="28" t="s">
        <v>859</v>
      </c>
      <c r="F305" s="24" t="s">
        <v>601</v>
      </c>
      <c r="G305" s="28" t="s">
        <v>225</v>
      </c>
      <c r="H305" s="21">
        <v>30</v>
      </c>
      <c r="I305" s="21">
        <v>30</v>
      </c>
      <c r="J305" s="21">
        <v>30</v>
      </c>
      <c r="K305" s="21">
        <v>30</v>
      </c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0"/>
      <c r="AA305" s="20"/>
      <c r="AB305" s="28" t="s">
        <v>1010</v>
      </c>
      <c r="AC305" s="21"/>
      <c r="AD305" s="28" t="s">
        <v>860</v>
      </c>
      <c r="AE305" s="20"/>
    </row>
    <row r="306" spans="1:31" s="1" customFormat="1" ht="36" customHeight="1">
      <c r="A306" s="24" t="s">
        <v>1011</v>
      </c>
      <c r="B306" s="52" t="s">
        <v>945</v>
      </c>
      <c r="C306" s="20" t="s">
        <v>130</v>
      </c>
      <c r="D306" s="24" t="s">
        <v>858</v>
      </c>
      <c r="E306" s="28" t="s">
        <v>859</v>
      </c>
      <c r="F306" s="24" t="s">
        <v>601</v>
      </c>
      <c r="G306" s="28" t="s">
        <v>225</v>
      </c>
      <c r="H306" s="21">
        <v>30</v>
      </c>
      <c r="I306" s="21">
        <v>30</v>
      </c>
      <c r="J306" s="21">
        <v>30</v>
      </c>
      <c r="K306" s="21">
        <v>30</v>
      </c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0"/>
      <c r="AA306" s="20"/>
      <c r="AB306" s="28" t="s">
        <v>945</v>
      </c>
      <c r="AC306" s="21"/>
      <c r="AD306" s="28" t="s">
        <v>860</v>
      </c>
      <c r="AE306" s="20"/>
    </row>
    <row r="307" spans="1:31" s="1" customFormat="1" ht="36" customHeight="1">
      <c r="A307" s="24" t="s">
        <v>1012</v>
      </c>
      <c r="B307" s="53" t="s">
        <v>1013</v>
      </c>
      <c r="C307" s="20" t="s">
        <v>130</v>
      </c>
      <c r="D307" s="24" t="s">
        <v>858</v>
      </c>
      <c r="E307" s="28" t="s">
        <v>859</v>
      </c>
      <c r="F307" s="24" t="s">
        <v>601</v>
      </c>
      <c r="G307" s="28" t="s">
        <v>225</v>
      </c>
      <c r="H307" s="21">
        <v>30</v>
      </c>
      <c r="I307" s="21">
        <v>30</v>
      </c>
      <c r="J307" s="21">
        <v>30</v>
      </c>
      <c r="K307" s="21">
        <v>30</v>
      </c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0"/>
      <c r="AA307" s="20"/>
      <c r="AB307" s="28" t="s">
        <v>1013</v>
      </c>
      <c r="AC307" s="21"/>
      <c r="AD307" s="28" t="s">
        <v>860</v>
      </c>
      <c r="AE307" s="20"/>
    </row>
    <row r="308" spans="1:31" s="1" customFormat="1" ht="36" customHeight="1">
      <c r="A308" s="24" t="s">
        <v>1014</v>
      </c>
      <c r="B308" s="53" t="s">
        <v>1015</v>
      </c>
      <c r="C308" s="20" t="s">
        <v>130</v>
      </c>
      <c r="D308" s="24" t="s">
        <v>858</v>
      </c>
      <c r="E308" s="28" t="s">
        <v>859</v>
      </c>
      <c r="F308" s="24" t="s">
        <v>601</v>
      </c>
      <c r="G308" s="28" t="s">
        <v>225</v>
      </c>
      <c r="H308" s="21">
        <v>30</v>
      </c>
      <c r="I308" s="21">
        <v>30</v>
      </c>
      <c r="J308" s="21">
        <v>30</v>
      </c>
      <c r="K308" s="21">
        <v>30</v>
      </c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0"/>
      <c r="AA308" s="20"/>
      <c r="AB308" s="28" t="s">
        <v>1015</v>
      </c>
      <c r="AC308" s="21"/>
      <c r="AD308" s="28" t="s">
        <v>860</v>
      </c>
      <c r="AE308" s="20"/>
    </row>
    <row r="309" spans="1:31" s="1" customFormat="1" ht="36" customHeight="1">
      <c r="A309" s="24" t="s">
        <v>1016</v>
      </c>
      <c r="B309" s="52" t="s">
        <v>1017</v>
      </c>
      <c r="C309" s="20" t="s">
        <v>130</v>
      </c>
      <c r="D309" s="24" t="s">
        <v>858</v>
      </c>
      <c r="E309" s="28" t="s">
        <v>859</v>
      </c>
      <c r="F309" s="24" t="s">
        <v>601</v>
      </c>
      <c r="G309" s="28" t="s">
        <v>225</v>
      </c>
      <c r="H309" s="21">
        <v>30</v>
      </c>
      <c r="I309" s="21">
        <v>30</v>
      </c>
      <c r="J309" s="21">
        <v>30</v>
      </c>
      <c r="K309" s="21">
        <v>30</v>
      </c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0"/>
      <c r="AA309" s="20"/>
      <c r="AB309" s="28" t="s">
        <v>1017</v>
      </c>
      <c r="AC309" s="21"/>
      <c r="AD309" s="28" t="s">
        <v>860</v>
      </c>
      <c r="AE309" s="20"/>
    </row>
    <row r="310" spans="1:31" s="1" customFormat="1" ht="36" customHeight="1">
      <c r="A310" s="24" t="s">
        <v>1018</v>
      </c>
      <c r="B310" s="52" t="s">
        <v>1019</v>
      </c>
      <c r="C310" s="20" t="s">
        <v>130</v>
      </c>
      <c r="D310" s="24" t="s">
        <v>858</v>
      </c>
      <c r="E310" s="28" t="s">
        <v>859</v>
      </c>
      <c r="F310" s="24" t="s">
        <v>601</v>
      </c>
      <c r="G310" s="28" t="s">
        <v>225</v>
      </c>
      <c r="H310" s="21">
        <v>30</v>
      </c>
      <c r="I310" s="21">
        <v>30</v>
      </c>
      <c r="J310" s="21">
        <v>30</v>
      </c>
      <c r="K310" s="21">
        <v>30</v>
      </c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0"/>
      <c r="AA310" s="20"/>
      <c r="AB310" s="28" t="s">
        <v>1019</v>
      </c>
      <c r="AC310" s="21"/>
      <c r="AD310" s="28" t="s">
        <v>860</v>
      </c>
      <c r="AE310" s="20"/>
    </row>
    <row r="311" spans="1:31" s="1" customFormat="1" ht="36" customHeight="1">
      <c r="A311" s="24" t="s">
        <v>1020</v>
      </c>
      <c r="B311" s="52" t="s">
        <v>1021</v>
      </c>
      <c r="C311" s="20" t="s">
        <v>130</v>
      </c>
      <c r="D311" s="24" t="s">
        <v>858</v>
      </c>
      <c r="E311" s="28" t="s">
        <v>859</v>
      </c>
      <c r="F311" s="24" t="s">
        <v>601</v>
      </c>
      <c r="G311" s="28" t="s">
        <v>225</v>
      </c>
      <c r="H311" s="21">
        <v>30</v>
      </c>
      <c r="I311" s="21">
        <v>30</v>
      </c>
      <c r="J311" s="21">
        <v>30</v>
      </c>
      <c r="K311" s="21">
        <v>30</v>
      </c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0"/>
      <c r="AA311" s="20"/>
      <c r="AB311" s="28" t="s">
        <v>1021</v>
      </c>
      <c r="AC311" s="21"/>
      <c r="AD311" s="28" t="s">
        <v>860</v>
      </c>
      <c r="AE311" s="20"/>
    </row>
    <row r="312" spans="1:31" s="1" customFormat="1" ht="36" customHeight="1">
      <c r="A312" s="24" t="s">
        <v>1022</v>
      </c>
      <c r="B312" s="53" t="s">
        <v>1023</v>
      </c>
      <c r="C312" s="20" t="s">
        <v>130</v>
      </c>
      <c r="D312" s="24" t="s">
        <v>858</v>
      </c>
      <c r="E312" s="28" t="s">
        <v>859</v>
      </c>
      <c r="F312" s="24" t="s">
        <v>601</v>
      </c>
      <c r="G312" s="28" t="s">
        <v>225</v>
      </c>
      <c r="H312" s="21">
        <v>30</v>
      </c>
      <c r="I312" s="21">
        <v>30</v>
      </c>
      <c r="J312" s="21">
        <v>30</v>
      </c>
      <c r="K312" s="21">
        <v>30</v>
      </c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0"/>
      <c r="AA312" s="20"/>
      <c r="AB312" s="28" t="s">
        <v>1023</v>
      </c>
      <c r="AC312" s="21"/>
      <c r="AD312" s="28" t="s">
        <v>860</v>
      </c>
      <c r="AE312" s="20"/>
    </row>
    <row r="313" spans="1:31" s="1" customFormat="1" ht="36" customHeight="1">
      <c r="A313" s="24" t="s">
        <v>1024</v>
      </c>
      <c r="B313" s="52" t="s">
        <v>1010</v>
      </c>
      <c r="C313" s="20" t="s">
        <v>130</v>
      </c>
      <c r="D313" s="24" t="s">
        <v>858</v>
      </c>
      <c r="E313" s="28" t="s">
        <v>859</v>
      </c>
      <c r="F313" s="24" t="s">
        <v>601</v>
      </c>
      <c r="G313" s="28" t="s">
        <v>225</v>
      </c>
      <c r="H313" s="21">
        <v>30</v>
      </c>
      <c r="I313" s="21">
        <v>30</v>
      </c>
      <c r="J313" s="21">
        <v>30</v>
      </c>
      <c r="K313" s="21">
        <v>30</v>
      </c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0"/>
      <c r="AA313" s="20"/>
      <c r="AB313" s="28" t="s">
        <v>1010</v>
      </c>
      <c r="AC313" s="21"/>
      <c r="AD313" s="28" t="s">
        <v>860</v>
      </c>
      <c r="AE313" s="20"/>
    </row>
    <row r="314" spans="1:31" s="1" customFormat="1" ht="36" customHeight="1">
      <c r="A314" s="24" t="s">
        <v>1025</v>
      </c>
      <c r="B314" s="53" t="s">
        <v>1026</v>
      </c>
      <c r="C314" s="20" t="s">
        <v>130</v>
      </c>
      <c r="D314" s="24" t="s">
        <v>858</v>
      </c>
      <c r="E314" s="28" t="s">
        <v>859</v>
      </c>
      <c r="F314" s="24" t="s">
        <v>601</v>
      </c>
      <c r="G314" s="28" t="s">
        <v>225</v>
      </c>
      <c r="H314" s="21">
        <v>30</v>
      </c>
      <c r="I314" s="21">
        <v>30</v>
      </c>
      <c r="J314" s="21">
        <v>30</v>
      </c>
      <c r="K314" s="21">
        <v>30</v>
      </c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0"/>
      <c r="AA314" s="20"/>
      <c r="AB314" s="28" t="s">
        <v>1026</v>
      </c>
      <c r="AC314" s="21"/>
      <c r="AD314" s="28" t="s">
        <v>860</v>
      </c>
      <c r="AE314" s="20"/>
    </row>
    <row r="315" spans="1:31" s="1" customFormat="1" ht="36" customHeight="1">
      <c r="A315" s="24" t="s">
        <v>1027</v>
      </c>
      <c r="B315" s="52" t="s">
        <v>1028</v>
      </c>
      <c r="C315" s="20" t="s">
        <v>130</v>
      </c>
      <c r="D315" s="24" t="s">
        <v>858</v>
      </c>
      <c r="E315" s="28" t="s">
        <v>859</v>
      </c>
      <c r="F315" s="24" t="s">
        <v>601</v>
      </c>
      <c r="G315" s="28" t="s">
        <v>225</v>
      </c>
      <c r="H315" s="21">
        <v>30</v>
      </c>
      <c r="I315" s="21">
        <v>30</v>
      </c>
      <c r="J315" s="21">
        <v>30</v>
      </c>
      <c r="K315" s="21">
        <v>30</v>
      </c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0"/>
      <c r="AA315" s="20"/>
      <c r="AB315" s="28" t="s">
        <v>1028</v>
      </c>
      <c r="AC315" s="21"/>
      <c r="AD315" s="28" t="s">
        <v>860</v>
      </c>
      <c r="AE315" s="20"/>
    </row>
    <row r="316" spans="1:31" s="1" customFormat="1" ht="36" customHeight="1">
      <c r="A316" s="24" t="s">
        <v>1029</v>
      </c>
      <c r="B316" s="52" t="s">
        <v>1030</v>
      </c>
      <c r="C316" s="20" t="s">
        <v>130</v>
      </c>
      <c r="D316" s="24" t="s">
        <v>858</v>
      </c>
      <c r="E316" s="28" t="s">
        <v>859</v>
      </c>
      <c r="F316" s="24" t="s">
        <v>601</v>
      </c>
      <c r="G316" s="28" t="s">
        <v>225</v>
      </c>
      <c r="H316" s="21">
        <v>30</v>
      </c>
      <c r="I316" s="21">
        <v>30</v>
      </c>
      <c r="J316" s="21">
        <v>30</v>
      </c>
      <c r="K316" s="21">
        <v>30</v>
      </c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0"/>
      <c r="AA316" s="20"/>
      <c r="AB316" s="28" t="s">
        <v>1030</v>
      </c>
      <c r="AC316" s="21"/>
      <c r="AD316" s="28" t="s">
        <v>860</v>
      </c>
      <c r="AE316" s="20"/>
    </row>
    <row r="317" spans="1:31" s="1" customFormat="1" ht="36" customHeight="1">
      <c r="A317" s="24" t="s">
        <v>1031</v>
      </c>
      <c r="B317" s="53" t="s">
        <v>1032</v>
      </c>
      <c r="C317" s="20" t="s">
        <v>130</v>
      </c>
      <c r="D317" s="24" t="s">
        <v>858</v>
      </c>
      <c r="E317" s="28" t="s">
        <v>859</v>
      </c>
      <c r="F317" s="24" t="s">
        <v>601</v>
      </c>
      <c r="G317" s="28" t="s">
        <v>225</v>
      </c>
      <c r="H317" s="21">
        <v>30</v>
      </c>
      <c r="I317" s="21">
        <v>30</v>
      </c>
      <c r="J317" s="21">
        <v>30</v>
      </c>
      <c r="K317" s="21">
        <v>30</v>
      </c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0"/>
      <c r="AA317" s="20"/>
      <c r="AB317" s="28" t="s">
        <v>1032</v>
      </c>
      <c r="AC317" s="21"/>
      <c r="AD317" s="28" t="s">
        <v>860</v>
      </c>
      <c r="AE317" s="20"/>
    </row>
    <row r="318" spans="1:31" s="1" customFormat="1" ht="36" customHeight="1">
      <c r="A318" s="24" t="s">
        <v>1033</v>
      </c>
      <c r="B318" s="52" t="s">
        <v>1034</v>
      </c>
      <c r="C318" s="20" t="s">
        <v>130</v>
      </c>
      <c r="D318" s="24" t="s">
        <v>858</v>
      </c>
      <c r="E318" s="28" t="s">
        <v>859</v>
      </c>
      <c r="F318" s="24" t="s">
        <v>601</v>
      </c>
      <c r="G318" s="28" t="s">
        <v>225</v>
      </c>
      <c r="H318" s="21">
        <v>30</v>
      </c>
      <c r="I318" s="21">
        <v>30</v>
      </c>
      <c r="J318" s="21">
        <v>30</v>
      </c>
      <c r="K318" s="21">
        <v>30</v>
      </c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0"/>
      <c r="AA318" s="20"/>
      <c r="AB318" s="28" t="s">
        <v>1034</v>
      </c>
      <c r="AC318" s="21"/>
      <c r="AD318" s="28" t="s">
        <v>860</v>
      </c>
      <c r="AE318" s="20"/>
    </row>
    <row r="319" spans="1:31" s="1" customFormat="1" ht="36" customHeight="1">
      <c r="A319" s="24" t="s">
        <v>1035</v>
      </c>
      <c r="B319" s="55" t="s">
        <v>1036</v>
      </c>
      <c r="C319" s="20" t="s">
        <v>130</v>
      </c>
      <c r="D319" s="24" t="s">
        <v>858</v>
      </c>
      <c r="E319" s="28" t="s">
        <v>859</v>
      </c>
      <c r="F319" s="24" t="s">
        <v>601</v>
      </c>
      <c r="G319" s="28" t="s">
        <v>225</v>
      </c>
      <c r="H319" s="21">
        <v>30</v>
      </c>
      <c r="I319" s="21">
        <v>30</v>
      </c>
      <c r="J319" s="21">
        <v>30</v>
      </c>
      <c r="K319" s="21">
        <v>30</v>
      </c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0"/>
      <c r="AA319" s="20"/>
      <c r="AB319" s="28" t="s">
        <v>1036</v>
      </c>
      <c r="AC319" s="21"/>
      <c r="AD319" s="28" t="s">
        <v>860</v>
      </c>
      <c r="AE319" s="20"/>
    </row>
    <row r="320" spans="1:31" s="1" customFormat="1" ht="36" customHeight="1">
      <c r="A320" s="24" t="s">
        <v>1037</v>
      </c>
      <c r="B320" s="52" t="s">
        <v>1038</v>
      </c>
      <c r="C320" s="20" t="s">
        <v>130</v>
      </c>
      <c r="D320" s="24" t="s">
        <v>858</v>
      </c>
      <c r="E320" s="28" t="s">
        <v>859</v>
      </c>
      <c r="F320" s="24" t="s">
        <v>601</v>
      </c>
      <c r="G320" s="28" t="s">
        <v>225</v>
      </c>
      <c r="H320" s="21">
        <v>30</v>
      </c>
      <c r="I320" s="21">
        <v>30</v>
      </c>
      <c r="J320" s="21">
        <v>30</v>
      </c>
      <c r="K320" s="21">
        <v>30</v>
      </c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0"/>
      <c r="AA320" s="20"/>
      <c r="AB320" s="28" t="s">
        <v>1038</v>
      </c>
      <c r="AC320" s="21"/>
      <c r="AD320" s="28" t="s">
        <v>860</v>
      </c>
      <c r="AE320" s="20"/>
    </row>
    <row r="321" spans="1:31" s="1" customFormat="1" ht="36" customHeight="1">
      <c r="A321" s="24" t="s">
        <v>1039</v>
      </c>
      <c r="B321" s="52" t="s">
        <v>925</v>
      </c>
      <c r="C321" s="20" t="s">
        <v>130</v>
      </c>
      <c r="D321" s="24" t="s">
        <v>858</v>
      </c>
      <c r="E321" s="28" t="s">
        <v>859</v>
      </c>
      <c r="F321" s="24" t="s">
        <v>601</v>
      </c>
      <c r="G321" s="28" t="s">
        <v>225</v>
      </c>
      <c r="H321" s="21">
        <v>30</v>
      </c>
      <c r="I321" s="21">
        <v>30</v>
      </c>
      <c r="J321" s="21">
        <v>30</v>
      </c>
      <c r="K321" s="21">
        <v>30</v>
      </c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0"/>
      <c r="AA321" s="20"/>
      <c r="AB321" s="28" t="s">
        <v>925</v>
      </c>
      <c r="AC321" s="21"/>
      <c r="AD321" s="28" t="s">
        <v>860</v>
      </c>
      <c r="AE321" s="20"/>
    </row>
    <row r="322" spans="1:31" s="1" customFormat="1" ht="36" customHeight="1">
      <c r="A322" s="24" t="s">
        <v>1040</v>
      </c>
      <c r="B322" s="53" t="s">
        <v>1041</v>
      </c>
      <c r="C322" s="20" t="s">
        <v>130</v>
      </c>
      <c r="D322" s="24" t="s">
        <v>858</v>
      </c>
      <c r="E322" s="28" t="s">
        <v>859</v>
      </c>
      <c r="F322" s="24" t="s">
        <v>601</v>
      </c>
      <c r="G322" s="28" t="s">
        <v>225</v>
      </c>
      <c r="H322" s="21">
        <v>30</v>
      </c>
      <c r="I322" s="21">
        <v>30</v>
      </c>
      <c r="J322" s="21">
        <v>30</v>
      </c>
      <c r="K322" s="21">
        <v>30</v>
      </c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0"/>
      <c r="AA322" s="20"/>
      <c r="AB322" s="28" t="s">
        <v>1041</v>
      </c>
      <c r="AC322" s="21"/>
      <c r="AD322" s="28" t="s">
        <v>860</v>
      </c>
      <c r="AE322" s="20"/>
    </row>
    <row r="323" spans="1:31" s="1" customFormat="1" ht="36" customHeight="1">
      <c r="A323" s="24" t="s">
        <v>1042</v>
      </c>
      <c r="B323" s="52" t="s">
        <v>1043</v>
      </c>
      <c r="C323" s="20" t="s">
        <v>130</v>
      </c>
      <c r="D323" s="24" t="s">
        <v>858</v>
      </c>
      <c r="E323" s="28" t="s">
        <v>859</v>
      </c>
      <c r="F323" s="24" t="s">
        <v>601</v>
      </c>
      <c r="G323" s="28" t="s">
        <v>225</v>
      </c>
      <c r="H323" s="21">
        <v>30</v>
      </c>
      <c r="I323" s="21">
        <v>30</v>
      </c>
      <c r="J323" s="21">
        <v>30</v>
      </c>
      <c r="K323" s="21">
        <v>30</v>
      </c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0"/>
      <c r="AA323" s="20"/>
      <c r="AB323" s="28" t="s">
        <v>1043</v>
      </c>
      <c r="AC323" s="21"/>
      <c r="AD323" s="28" t="s">
        <v>860</v>
      </c>
      <c r="AE323" s="20"/>
    </row>
    <row r="324" spans="1:31" s="1" customFormat="1" ht="36" customHeight="1">
      <c r="A324" s="24" t="s">
        <v>1044</v>
      </c>
      <c r="B324" s="53" t="s">
        <v>1045</v>
      </c>
      <c r="C324" s="20" t="s">
        <v>130</v>
      </c>
      <c r="D324" s="24" t="s">
        <v>858</v>
      </c>
      <c r="E324" s="28" t="s">
        <v>859</v>
      </c>
      <c r="F324" s="24" t="s">
        <v>601</v>
      </c>
      <c r="G324" s="28" t="s">
        <v>225</v>
      </c>
      <c r="H324" s="21">
        <v>30</v>
      </c>
      <c r="I324" s="21">
        <v>30</v>
      </c>
      <c r="J324" s="21">
        <v>30</v>
      </c>
      <c r="K324" s="21">
        <v>30</v>
      </c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0"/>
      <c r="AA324" s="20"/>
      <c r="AB324" s="28" t="s">
        <v>1045</v>
      </c>
      <c r="AC324" s="21"/>
      <c r="AD324" s="28" t="s">
        <v>860</v>
      </c>
      <c r="AE324" s="20"/>
    </row>
    <row r="325" spans="1:31" s="1" customFormat="1" ht="36" customHeight="1">
      <c r="A325" s="24" t="s">
        <v>1046</v>
      </c>
      <c r="B325" s="52" t="s">
        <v>1047</v>
      </c>
      <c r="C325" s="20" t="s">
        <v>130</v>
      </c>
      <c r="D325" s="24" t="s">
        <v>858</v>
      </c>
      <c r="E325" s="28" t="s">
        <v>859</v>
      </c>
      <c r="F325" s="24" t="s">
        <v>601</v>
      </c>
      <c r="G325" s="28" t="s">
        <v>225</v>
      </c>
      <c r="H325" s="21">
        <v>30</v>
      </c>
      <c r="I325" s="21">
        <v>30</v>
      </c>
      <c r="J325" s="21">
        <v>30</v>
      </c>
      <c r="K325" s="21">
        <v>30</v>
      </c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0"/>
      <c r="AA325" s="20"/>
      <c r="AB325" s="28" t="s">
        <v>1047</v>
      </c>
      <c r="AC325" s="21"/>
      <c r="AD325" s="28" t="s">
        <v>860</v>
      </c>
      <c r="AE325" s="20"/>
    </row>
    <row r="326" spans="1:31" s="1" customFormat="1" ht="36" customHeight="1">
      <c r="A326" s="24" t="s">
        <v>1048</v>
      </c>
      <c r="B326" s="53" t="s">
        <v>1049</v>
      </c>
      <c r="C326" s="20" t="s">
        <v>130</v>
      </c>
      <c r="D326" s="24" t="s">
        <v>858</v>
      </c>
      <c r="E326" s="28" t="s">
        <v>859</v>
      </c>
      <c r="F326" s="24" t="s">
        <v>601</v>
      </c>
      <c r="G326" s="28" t="s">
        <v>225</v>
      </c>
      <c r="H326" s="21">
        <v>30</v>
      </c>
      <c r="I326" s="21">
        <v>30</v>
      </c>
      <c r="J326" s="21">
        <v>30</v>
      </c>
      <c r="K326" s="21">
        <v>30</v>
      </c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0"/>
      <c r="AA326" s="20"/>
      <c r="AB326" s="28" t="s">
        <v>1049</v>
      </c>
      <c r="AC326" s="21"/>
      <c r="AD326" s="28" t="s">
        <v>860</v>
      </c>
      <c r="AE326" s="20"/>
    </row>
    <row r="327" spans="1:31" s="1" customFormat="1" ht="36" customHeight="1">
      <c r="A327" s="24" t="s">
        <v>1050</v>
      </c>
      <c r="B327" s="52" t="s">
        <v>1051</v>
      </c>
      <c r="C327" s="20" t="s">
        <v>130</v>
      </c>
      <c r="D327" s="24" t="s">
        <v>858</v>
      </c>
      <c r="E327" s="28" t="s">
        <v>859</v>
      </c>
      <c r="F327" s="24" t="s">
        <v>601</v>
      </c>
      <c r="G327" s="28" t="s">
        <v>225</v>
      </c>
      <c r="H327" s="21">
        <v>30</v>
      </c>
      <c r="I327" s="21">
        <v>30</v>
      </c>
      <c r="J327" s="21">
        <v>30</v>
      </c>
      <c r="K327" s="21">
        <v>30</v>
      </c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0"/>
      <c r="AA327" s="20"/>
      <c r="AB327" s="28" t="s">
        <v>1051</v>
      </c>
      <c r="AC327" s="21"/>
      <c r="AD327" s="28" t="s">
        <v>860</v>
      </c>
      <c r="AE327" s="20"/>
    </row>
    <row r="328" spans="1:31" s="1" customFormat="1" ht="36" customHeight="1">
      <c r="A328" s="24" t="s">
        <v>1052</v>
      </c>
      <c r="B328" s="53" t="s">
        <v>1053</v>
      </c>
      <c r="C328" s="20" t="s">
        <v>130</v>
      </c>
      <c r="D328" s="24" t="s">
        <v>858</v>
      </c>
      <c r="E328" s="28" t="s">
        <v>859</v>
      </c>
      <c r="F328" s="24" t="s">
        <v>601</v>
      </c>
      <c r="G328" s="28" t="s">
        <v>225</v>
      </c>
      <c r="H328" s="21">
        <v>30</v>
      </c>
      <c r="I328" s="21">
        <v>30</v>
      </c>
      <c r="J328" s="21">
        <v>30</v>
      </c>
      <c r="K328" s="21">
        <v>30</v>
      </c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0"/>
      <c r="AA328" s="20"/>
      <c r="AB328" s="28" t="s">
        <v>1053</v>
      </c>
      <c r="AC328" s="21"/>
      <c r="AD328" s="28" t="s">
        <v>860</v>
      </c>
      <c r="AE328" s="20"/>
    </row>
    <row r="329" spans="1:31" s="1" customFormat="1" ht="36" customHeight="1">
      <c r="A329" s="24" t="s">
        <v>1054</v>
      </c>
      <c r="B329" s="52" t="s">
        <v>1055</v>
      </c>
      <c r="C329" s="20" t="s">
        <v>130</v>
      </c>
      <c r="D329" s="24" t="s">
        <v>858</v>
      </c>
      <c r="E329" s="28" t="s">
        <v>859</v>
      </c>
      <c r="F329" s="24" t="s">
        <v>601</v>
      </c>
      <c r="G329" s="28" t="s">
        <v>225</v>
      </c>
      <c r="H329" s="21">
        <v>30</v>
      </c>
      <c r="I329" s="21">
        <v>30</v>
      </c>
      <c r="J329" s="21">
        <v>30</v>
      </c>
      <c r="K329" s="21">
        <v>30</v>
      </c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0"/>
      <c r="AA329" s="20"/>
      <c r="AB329" s="28" t="s">
        <v>1055</v>
      </c>
      <c r="AC329" s="21"/>
      <c r="AD329" s="28" t="s">
        <v>860</v>
      </c>
      <c r="AE329" s="20"/>
    </row>
    <row r="330" spans="1:31" s="1" customFormat="1" ht="36" customHeight="1">
      <c r="A330" s="24" t="s">
        <v>1056</v>
      </c>
      <c r="B330" s="52" t="s">
        <v>1057</v>
      </c>
      <c r="C330" s="20" t="s">
        <v>130</v>
      </c>
      <c r="D330" s="24" t="s">
        <v>858</v>
      </c>
      <c r="E330" s="28" t="s">
        <v>859</v>
      </c>
      <c r="F330" s="24" t="s">
        <v>601</v>
      </c>
      <c r="G330" s="28" t="s">
        <v>225</v>
      </c>
      <c r="H330" s="21">
        <v>30</v>
      </c>
      <c r="I330" s="21">
        <v>30</v>
      </c>
      <c r="J330" s="21">
        <v>30</v>
      </c>
      <c r="K330" s="21">
        <v>30</v>
      </c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0"/>
      <c r="AA330" s="20"/>
      <c r="AB330" s="28" t="s">
        <v>1057</v>
      </c>
      <c r="AC330" s="21"/>
      <c r="AD330" s="28" t="s">
        <v>860</v>
      </c>
      <c r="AE330" s="20"/>
    </row>
    <row r="331" spans="1:31" s="1" customFormat="1" ht="36" customHeight="1">
      <c r="A331" s="24" t="s">
        <v>1058</v>
      </c>
      <c r="B331" s="52" t="s">
        <v>1059</v>
      </c>
      <c r="C331" s="20" t="s">
        <v>130</v>
      </c>
      <c r="D331" s="24" t="s">
        <v>858</v>
      </c>
      <c r="E331" s="28" t="s">
        <v>859</v>
      </c>
      <c r="F331" s="24" t="s">
        <v>601</v>
      </c>
      <c r="G331" s="28" t="s">
        <v>225</v>
      </c>
      <c r="H331" s="21">
        <v>30</v>
      </c>
      <c r="I331" s="21">
        <v>30</v>
      </c>
      <c r="J331" s="21">
        <v>30</v>
      </c>
      <c r="K331" s="21">
        <v>30</v>
      </c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0"/>
      <c r="AA331" s="20"/>
      <c r="AB331" s="28" t="s">
        <v>1059</v>
      </c>
      <c r="AC331" s="21"/>
      <c r="AD331" s="28" t="s">
        <v>860</v>
      </c>
      <c r="AE331" s="20"/>
    </row>
    <row r="332" spans="1:31" s="1" customFormat="1" ht="36" customHeight="1">
      <c r="A332" s="24" t="s">
        <v>1060</v>
      </c>
      <c r="B332" s="52" t="s">
        <v>1061</v>
      </c>
      <c r="C332" s="20" t="s">
        <v>130</v>
      </c>
      <c r="D332" s="24" t="s">
        <v>858</v>
      </c>
      <c r="E332" s="28" t="s">
        <v>859</v>
      </c>
      <c r="F332" s="24" t="s">
        <v>601</v>
      </c>
      <c r="G332" s="28" t="s">
        <v>225</v>
      </c>
      <c r="H332" s="21">
        <v>30</v>
      </c>
      <c r="I332" s="21">
        <v>30</v>
      </c>
      <c r="J332" s="21">
        <v>30</v>
      </c>
      <c r="K332" s="21">
        <v>30</v>
      </c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0"/>
      <c r="AA332" s="20"/>
      <c r="AB332" s="28" t="s">
        <v>1061</v>
      </c>
      <c r="AC332" s="21"/>
      <c r="AD332" s="28" t="s">
        <v>860</v>
      </c>
      <c r="AE332" s="20"/>
    </row>
    <row r="333" spans="1:31" s="1" customFormat="1" ht="36" customHeight="1">
      <c r="A333" s="24" t="s">
        <v>1062</v>
      </c>
      <c r="B333" s="52" t="s">
        <v>1063</v>
      </c>
      <c r="C333" s="20" t="s">
        <v>130</v>
      </c>
      <c r="D333" s="24" t="s">
        <v>858</v>
      </c>
      <c r="E333" s="28" t="s">
        <v>859</v>
      </c>
      <c r="F333" s="24" t="s">
        <v>601</v>
      </c>
      <c r="G333" s="28" t="s">
        <v>225</v>
      </c>
      <c r="H333" s="21">
        <v>30</v>
      </c>
      <c r="I333" s="21">
        <v>30</v>
      </c>
      <c r="J333" s="21">
        <v>30</v>
      </c>
      <c r="K333" s="21">
        <v>30</v>
      </c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0"/>
      <c r="AA333" s="20"/>
      <c r="AB333" s="28" t="s">
        <v>1063</v>
      </c>
      <c r="AC333" s="21"/>
      <c r="AD333" s="28" t="s">
        <v>860</v>
      </c>
      <c r="AE333" s="20"/>
    </row>
    <row r="334" spans="1:31" s="1" customFormat="1" ht="36" customHeight="1">
      <c r="A334" s="24" t="s">
        <v>1064</v>
      </c>
      <c r="B334" s="52" t="s">
        <v>1065</v>
      </c>
      <c r="C334" s="20" t="s">
        <v>130</v>
      </c>
      <c r="D334" s="24" t="s">
        <v>858</v>
      </c>
      <c r="E334" s="28" t="s">
        <v>859</v>
      </c>
      <c r="F334" s="24" t="s">
        <v>601</v>
      </c>
      <c r="G334" s="28" t="s">
        <v>225</v>
      </c>
      <c r="H334" s="21">
        <v>30</v>
      </c>
      <c r="I334" s="21">
        <v>30</v>
      </c>
      <c r="J334" s="21">
        <v>30</v>
      </c>
      <c r="K334" s="21">
        <v>30</v>
      </c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0"/>
      <c r="AA334" s="20"/>
      <c r="AB334" s="28" t="s">
        <v>1065</v>
      </c>
      <c r="AC334" s="21"/>
      <c r="AD334" s="28" t="s">
        <v>860</v>
      </c>
      <c r="AE334" s="20"/>
    </row>
    <row r="335" spans="1:31" s="1" customFormat="1" ht="36" customHeight="1">
      <c r="A335" s="24" t="s">
        <v>1066</v>
      </c>
      <c r="B335" s="53" t="s">
        <v>1067</v>
      </c>
      <c r="C335" s="20" t="s">
        <v>130</v>
      </c>
      <c r="D335" s="24" t="s">
        <v>858</v>
      </c>
      <c r="E335" s="28" t="s">
        <v>859</v>
      </c>
      <c r="F335" s="24" t="s">
        <v>601</v>
      </c>
      <c r="G335" s="28" t="s">
        <v>225</v>
      </c>
      <c r="H335" s="21">
        <v>30</v>
      </c>
      <c r="I335" s="21">
        <v>30</v>
      </c>
      <c r="J335" s="21">
        <v>30</v>
      </c>
      <c r="K335" s="21">
        <v>30</v>
      </c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0"/>
      <c r="AA335" s="20"/>
      <c r="AB335" s="28" t="s">
        <v>1067</v>
      </c>
      <c r="AC335" s="21"/>
      <c r="AD335" s="28" t="s">
        <v>860</v>
      </c>
      <c r="AE335" s="20"/>
    </row>
    <row r="336" spans="1:31" s="1" customFormat="1" ht="36" customHeight="1">
      <c r="A336" s="24" t="s">
        <v>1068</v>
      </c>
      <c r="B336" s="52" t="s">
        <v>1069</v>
      </c>
      <c r="C336" s="20" t="s">
        <v>130</v>
      </c>
      <c r="D336" s="24" t="s">
        <v>858</v>
      </c>
      <c r="E336" s="28" t="s">
        <v>859</v>
      </c>
      <c r="F336" s="24" t="s">
        <v>601</v>
      </c>
      <c r="G336" s="28" t="s">
        <v>225</v>
      </c>
      <c r="H336" s="21">
        <v>30</v>
      </c>
      <c r="I336" s="21">
        <v>30</v>
      </c>
      <c r="J336" s="21">
        <v>30</v>
      </c>
      <c r="K336" s="21">
        <v>30</v>
      </c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0"/>
      <c r="AA336" s="20"/>
      <c r="AB336" s="28" t="s">
        <v>1069</v>
      </c>
      <c r="AC336" s="21"/>
      <c r="AD336" s="28" t="s">
        <v>860</v>
      </c>
      <c r="AE336" s="20"/>
    </row>
    <row r="337" spans="1:31" s="1" customFormat="1" ht="36" customHeight="1">
      <c r="A337" s="24" t="s">
        <v>1070</v>
      </c>
      <c r="B337" s="53" t="s">
        <v>1071</v>
      </c>
      <c r="C337" s="20" t="s">
        <v>130</v>
      </c>
      <c r="D337" s="24" t="s">
        <v>858</v>
      </c>
      <c r="E337" s="28" t="s">
        <v>859</v>
      </c>
      <c r="F337" s="24" t="s">
        <v>601</v>
      </c>
      <c r="G337" s="28" t="s">
        <v>225</v>
      </c>
      <c r="H337" s="21">
        <v>30</v>
      </c>
      <c r="I337" s="21">
        <v>30</v>
      </c>
      <c r="J337" s="21">
        <v>30</v>
      </c>
      <c r="K337" s="21">
        <v>30</v>
      </c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0"/>
      <c r="AA337" s="20"/>
      <c r="AB337" s="28" t="s">
        <v>1071</v>
      </c>
      <c r="AC337" s="21"/>
      <c r="AD337" s="28" t="s">
        <v>860</v>
      </c>
      <c r="AE337" s="20"/>
    </row>
    <row r="338" spans="1:31" s="1" customFormat="1" ht="36" customHeight="1">
      <c r="A338" s="24" t="s">
        <v>1072</v>
      </c>
      <c r="B338" s="53" t="s">
        <v>1073</v>
      </c>
      <c r="C338" s="20" t="s">
        <v>130</v>
      </c>
      <c r="D338" s="24" t="s">
        <v>858</v>
      </c>
      <c r="E338" s="28" t="s">
        <v>859</v>
      </c>
      <c r="F338" s="24" t="s">
        <v>601</v>
      </c>
      <c r="G338" s="28" t="s">
        <v>225</v>
      </c>
      <c r="H338" s="21">
        <v>30</v>
      </c>
      <c r="I338" s="21">
        <v>30</v>
      </c>
      <c r="J338" s="21">
        <v>30</v>
      </c>
      <c r="K338" s="21">
        <v>30</v>
      </c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0"/>
      <c r="AA338" s="20"/>
      <c r="AB338" s="28" t="s">
        <v>1073</v>
      </c>
      <c r="AC338" s="21"/>
      <c r="AD338" s="28" t="s">
        <v>860</v>
      </c>
      <c r="AE338" s="20"/>
    </row>
    <row r="339" spans="1:31" s="1" customFormat="1" ht="36" customHeight="1">
      <c r="A339" s="24" t="s">
        <v>1074</v>
      </c>
      <c r="B339" s="52" t="s">
        <v>1075</v>
      </c>
      <c r="C339" s="20" t="s">
        <v>130</v>
      </c>
      <c r="D339" s="24" t="s">
        <v>858</v>
      </c>
      <c r="E339" s="28" t="s">
        <v>859</v>
      </c>
      <c r="F339" s="24" t="s">
        <v>601</v>
      </c>
      <c r="G339" s="28" t="s">
        <v>225</v>
      </c>
      <c r="H339" s="21">
        <v>30</v>
      </c>
      <c r="I339" s="21">
        <v>30</v>
      </c>
      <c r="J339" s="21">
        <v>30</v>
      </c>
      <c r="K339" s="21">
        <v>30</v>
      </c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0"/>
      <c r="AA339" s="20"/>
      <c r="AB339" s="28" t="s">
        <v>1075</v>
      </c>
      <c r="AC339" s="21"/>
      <c r="AD339" s="28" t="s">
        <v>860</v>
      </c>
      <c r="AE339" s="20"/>
    </row>
    <row r="340" spans="1:31" s="1" customFormat="1" ht="36" customHeight="1">
      <c r="A340" s="24" t="s">
        <v>1076</v>
      </c>
      <c r="B340" s="53" t="s">
        <v>1077</v>
      </c>
      <c r="C340" s="20" t="s">
        <v>130</v>
      </c>
      <c r="D340" s="24" t="s">
        <v>858</v>
      </c>
      <c r="E340" s="28" t="s">
        <v>859</v>
      </c>
      <c r="F340" s="24" t="s">
        <v>601</v>
      </c>
      <c r="G340" s="28" t="s">
        <v>225</v>
      </c>
      <c r="H340" s="21">
        <v>30</v>
      </c>
      <c r="I340" s="21">
        <v>30</v>
      </c>
      <c r="J340" s="21">
        <v>30</v>
      </c>
      <c r="K340" s="21">
        <v>30</v>
      </c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0"/>
      <c r="AA340" s="20"/>
      <c r="AB340" s="28" t="s">
        <v>1077</v>
      </c>
      <c r="AC340" s="21"/>
      <c r="AD340" s="28" t="s">
        <v>860</v>
      </c>
      <c r="AE340" s="20"/>
    </row>
    <row r="341" spans="1:31" s="1" customFormat="1" ht="36" customHeight="1">
      <c r="A341" s="24" t="s">
        <v>1078</v>
      </c>
      <c r="B341" s="53" t="s">
        <v>925</v>
      </c>
      <c r="C341" s="20" t="s">
        <v>130</v>
      </c>
      <c r="D341" s="24" t="s">
        <v>858</v>
      </c>
      <c r="E341" s="28" t="s">
        <v>859</v>
      </c>
      <c r="F341" s="24" t="s">
        <v>601</v>
      </c>
      <c r="G341" s="28" t="s">
        <v>225</v>
      </c>
      <c r="H341" s="21">
        <v>30</v>
      </c>
      <c r="I341" s="21">
        <v>30</v>
      </c>
      <c r="J341" s="21">
        <v>30</v>
      </c>
      <c r="K341" s="21">
        <v>30</v>
      </c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0"/>
      <c r="AA341" s="20"/>
      <c r="AB341" s="28" t="s">
        <v>925</v>
      </c>
      <c r="AC341" s="21"/>
      <c r="AD341" s="28" t="s">
        <v>860</v>
      </c>
      <c r="AE341" s="20"/>
    </row>
    <row r="342" spans="1:31" s="1" customFormat="1" ht="36" customHeight="1">
      <c r="A342" s="24" t="s">
        <v>1079</v>
      </c>
      <c r="B342" s="52" t="s">
        <v>1080</v>
      </c>
      <c r="C342" s="20" t="s">
        <v>130</v>
      </c>
      <c r="D342" s="24" t="s">
        <v>858</v>
      </c>
      <c r="E342" s="28" t="s">
        <v>859</v>
      </c>
      <c r="F342" s="24" t="s">
        <v>601</v>
      </c>
      <c r="G342" s="28" t="s">
        <v>225</v>
      </c>
      <c r="H342" s="21">
        <v>30</v>
      </c>
      <c r="I342" s="21">
        <v>30</v>
      </c>
      <c r="J342" s="21">
        <v>30</v>
      </c>
      <c r="K342" s="21">
        <v>30</v>
      </c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0"/>
      <c r="AA342" s="20"/>
      <c r="AB342" s="28" t="s">
        <v>1080</v>
      </c>
      <c r="AC342" s="21"/>
      <c r="AD342" s="28" t="s">
        <v>860</v>
      </c>
      <c r="AE342" s="20"/>
    </row>
    <row r="343" spans="1:31" s="1" customFormat="1" ht="36" customHeight="1">
      <c r="A343" s="24" t="s">
        <v>1081</v>
      </c>
      <c r="B343" s="53" t="s">
        <v>989</v>
      </c>
      <c r="C343" s="20" t="s">
        <v>130</v>
      </c>
      <c r="D343" s="24" t="s">
        <v>858</v>
      </c>
      <c r="E343" s="28" t="s">
        <v>859</v>
      </c>
      <c r="F343" s="24" t="s">
        <v>601</v>
      </c>
      <c r="G343" s="28" t="s">
        <v>225</v>
      </c>
      <c r="H343" s="21">
        <v>30</v>
      </c>
      <c r="I343" s="21">
        <v>30</v>
      </c>
      <c r="J343" s="21">
        <v>30</v>
      </c>
      <c r="K343" s="21">
        <v>30</v>
      </c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0"/>
      <c r="AA343" s="20"/>
      <c r="AB343" s="28" t="s">
        <v>989</v>
      </c>
      <c r="AC343" s="21"/>
      <c r="AD343" s="28" t="s">
        <v>860</v>
      </c>
      <c r="AE343" s="20"/>
    </row>
    <row r="344" spans="1:31" s="1" customFormat="1" ht="36" customHeight="1">
      <c r="A344" s="24" t="s">
        <v>1082</v>
      </c>
      <c r="B344" s="53" t="s">
        <v>1083</v>
      </c>
      <c r="C344" s="20" t="s">
        <v>130</v>
      </c>
      <c r="D344" s="24" t="s">
        <v>858</v>
      </c>
      <c r="E344" s="28" t="s">
        <v>859</v>
      </c>
      <c r="F344" s="24" t="s">
        <v>601</v>
      </c>
      <c r="G344" s="28" t="s">
        <v>225</v>
      </c>
      <c r="H344" s="21">
        <v>30</v>
      </c>
      <c r="I344" s="21">
        <v>30</v>
      </c>
      <c r="J344" s="21">
        <v>30</v>
      </c>
      <c r="K344" s="21">
        <v>30</v>
      </c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0"/>
      <c r="AA344" s="20"/>
      <c r="AB344" s="28" t="s">
        <v>1083</v>
      </c>
      <c r="AC344" s="21"/>
      <c r="AD344" s="28" t="s">
        <v>860</v>
      </c>
      <c r="AE344" s="20"/>
    </row>
    <row r="345" spans="1:31" s="1" customFormat="1" ht="36" customHeight="1">
      <c r="A345" s="24" t="s">
        <v>1084</v>
      </c>
      <c r="B345" s="52" t="s">
        <v>1085</v>
      </c>
      <c r="C345" s="20" t="s">
        <v>130</v>
      </c>
      <c r="D345" s="24" t="s">
        <v>858</v>
      </c>
      <c r="E345" s="28" t="s">
        <v>859</v>
      </c>
      <c r="F345" s="24" t="s">
        <v>601</v>
      </c>
      <c r="G345" s="28" t="s">
        <v>225</v>
      </c>
      <c r="H345" s="21">
        <v>30</v>
      </c>
      <c r="I345" s="21">
        <v>30</v>
      </c>
      <c r="J345" s="21">
        <v>30</v>
      </c>
      <c r="K345" s="21">
        <v>30</v>
      </c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0"/>
      <c r="AA345" s="20"/>
      <c r="AB345" s="28" t="s">
        <v>1085</v>
      </c>
      <c r="AC345" s="21"/>
      <c r="AD345" s="28" t="s">
        <v>860</v>
      </c>
      <c r="AE345" s="20"/>
    </row>
    <row r="346" spans="1:31" s="1" customFormat="1" ht="36" customHeight="1">
      <c r="A346" s="24" t="s">
        <v>1086</v>
      </c>
      <c r="B346" s="52" t="s">
        <v>1087</v>
      </c>
      <c r="C346" s="20" t="s">
        <v>130</v>
      </c>
      <c r="D346" s="24" t="s">
        <v>858</v>
      </c>
      <c r="E346" s="28" t="s">
        <v>859</v>
      </c>
      <c r="F346" s="24" t="s">
        <v>601</v>
      </c>
      <c r="G346" s="28" t="s">
        <v>225</v>
      </c>
      <c r="H346" s="21">
        <v>30</v>
      </c>
      <c r="I346" s="21">
        <v>30</v>
      </c>
      <c r="J346" s="21">
        <v>30</v>
      </c>
      <c r="K346" s="21">
        <v>30</v>
      </c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0"/>
      <c r="AA346" s="20"/>
      <c r="AB346" s="28" t="s">
        <v>1087</v>
      </c>
      <c r="AC346" s="21"/>
      <c r="AD346" s="28" t="s">
        <v>860</v>
      </c>
      <c r="AE346" s="20"/>
    </row>
    <row r="347" spans="1:31" s="1" customFormat="1" ht="36" customHeight="1">
      <c r="A347" s="24" t="s">
        <v>1088</v>
      </c>
      <c r="B347" s="52" t="s">
        <v>1089</v>
      </c>
      <c r="C347" s="20" t="s">
        <v>130</v>
      </c>
      <c r="D347" s="24" t="s">
        <v>858</v>
      </c>
      <c r="E347" s="28" t="s">
        <v>859</v>
      </c>
      <c r="F347" s="24" t="s">
        <v>601</v>
      </c>
      <c r="G347" s="28" t="s">
        <v>225</v>
      </c>
      <c r="H347" s="21">
        <v>30</v>
      </c>
      <c r="I347" s="21">
        <v>30</v>
      </c>
      <c r="J347" s="21">
        <v>30</v>
      </c>
      <c r="K347" s="21">
        <v>30</v>
      </c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0"/>
      <c r="AA347" s="20"/>
      <c r="AB347" s="28" t="s">
        <v>1089</v>
      </c>
      <c r="AC347" s="21"/>
      <c r="AD347" s="28" t="s">
        <v>860</v>
      </c>
      <c r="AE347" s="20"/>
    </row>
    <row r="348" spans="1:31" s="1" customFormat="1" ht="36" customHeight="1">
      <c r="A348" s="24" t="s">
        <v>1090</v>
      </c>
      <c r="B348" s="52" t="s">
        <v>1091</v>
      </c>
      <c r="C348" s="20" t="s">
        <v>130</v>
      </c>
      <c r="D348" s="24" t="s">
        <v>858</v>
      </c>
      <c r="E348" s="28" t="s">
        <v>859</v>
      </c>
      <c r="F348" s="24" t="s">
        <v>601</v>
      </c>
      <c r="G348" s="28" t="s">
        <v>225</v>
      </c>
      <c r="H348" s="21">
        <v>30</v>
      </c>
      <c r="I348" s="21">
        <v>30</v>
      </c>
      <c r="J348" s="21">
        <v>30</v>
      </c>
      <c r="K348" s="21">
        <v>30</v>
      </c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0"/>
      <c r="AA348" s="20"/>
      <c r="AB348" s="28" t="s">
        <v>1091</v>
      </c>
      <c r="AC348" s="21"/>
      <c r="AD348" s="28" t="s">
        <v>860</v>
      </c>
      <c r="AE348" s="20"/>
    </row>
    <row r="349" spans="1:31" s="1" customFormat="1" ht="36" customHeight="1">
      <c r="A349" s="24" t="s">
        <v>1092</v>
      </c>
      <c r="B349" s="53" t="s">
        <v>1093</v>
      </c>
      <c r="C349" s="20" t="s">
        <v>130</v>
      </c>
      <c r="D349" s="24" t="s">
        <v>858</v>
      </c>
      <c r="E349" s="28" t="s">
        <v>859</v>
      </c>
      <c r="F349" s="24" t="s">
        <v>601</v>
      </c>
      <c r="G349" s="28" t="s">
        <v>225</v>
      </c>
      <c r="H349" s="21">
        <v>30</v>
      </c>
      <c r="I349" s="21">
        <v>30</v>
      </c>
      <c r="J349" s="21">
        <v>30</v>
      </c>
      <c r="K349" s="21">
        <v>30</v>
      </c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0"/>
      <c r="AA349" s="20"/>
      <c r="AB349" s="28" t="s">
        <v>1093</v>
      </c>
      <c r="AC349" s="21"/>
      <c r="AD349" s="28" t="s">
        <v>860</v>
      </c>
      <c r="AE349" s="20"/>
    </row>
    <row r="350" spans="1:31" s="1" customFormat="1" ht="36" customHeight="1">
      <c r="A350" s="24" t="s">
        <v>1094</v>
      </c>
      <c r="B350" s="52" t="s">
        <v>1095</v>
      </c>
      <c r="C350" s="20" t="s">
        <v>130</v>
      </c>
      <c r="D350" s="24" t="s">
        <v>858</v>
      </c>
      <c r="E350" s="28" t="s">
        <v>859</v>
      </c>
      <c r="F350" s="24" t="s">
        <v>601</v>
      </c>
      <c r="G350" s="28" t="s">
        <v>225</v>
      </c>
      <c r="H350" s="21">
        <v>30</v>
      </c>
      <c r="I350" s="21">
        <v>30</v>
      </c>
      <c r="J350" s="21">
        <v>30</v>
      </c>
      <c r="K350" s="21">
        <v>30</v>
      </c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0"/>
      <c r="AA350" s="20"/>
      <c r="AB350" s="28" t="s">
        <v>1095</v>
      </c>
      <c r="AC350" s="21"/>
      <c r="AD350" s="28" t="s">
        <v>860</v>
      </c>
      <c r="AE350" s="20"/>
    </row>
    <row r="351" spans="1:31" s="1" customFormat="1" ht="36" customHeight="1">
      <c r="A351" s="24" t="s">
        <v>1096</v>
      </c>
      <c r="B351" s="52" t="s">
        <v>1097</v>
      </c>
      <c r="C351" s="20" t="s">
        <v>130</v>
      </c>
      <c r="D351" s="24" t="s">
        <v>858</v>
      </c>
      <c r="E351" s="28" t="s">
        <v>859</v>
      </c>
      <c r="F351" s="24" t="s">
        <v>601</v>
      </c>
      <c r="G351" s="28" t="s">
        <v>225</v>
      </c>
      <c r="H351" s="21">
        <v>30</v>
      </c>
      <c r="I351" s="21">
        <v>30</v>
      </c>
      <c r="J351" s="21">
        <v>30</v>
      </c>
      <c r="K351" s="21">
        <v>30</v>
      </c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0"/>
      <c r="AA351" s="20"/>
      <c r="AB351" s="28" t="s">
        <v>1097</v>
      </c>
      <c r="AC351" s="21"/>
      <c r="AD351" s="28" t="s">
        <v>860</v>
      </c>
      <c r="AE351" s="20"/>
    </row>
    <row r="352" spans="1:31" s="1" customFormat="1" ht="36" customHeight="1">
      <c r="A352" s="24" t="s">
        <v>1098</v>
      </c>
      <c r="B352" s="53" t="s">
        <v>1099</v>
      </c>
      <c r="C352" s="20" t="s">
        <v>130</v>
      </c>
      <c r="D352" s="24" t="s">
        <v>858</v>
      </c>
      <c r="E352" s="28" t="s">
        <v>859</v>
      </c>
      <c r="F352" s="24" t="s">
        <v>601</v>
      </c>
      <c r="G352" s="28" t="s">
        <v>225</v>
      </c>
      <c r="H352" s="21">
        <v>30</v>
      </c>
      <c r="I352" s="21">
        <v>30</v>
      </c>
      <c r="J352" s="21">
        <v>30</v>
      </c>
      <c r="K352" s="21">
        <v>30</v>
      </c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0"/>
      <c r="AA352" s="20"/>
      <c r="AB352" s="28" t="s">
        <v>1099</v>
      </c>
      <c r="AC352" s="21"/>
      <c r="AD352" s="28" t="s">
        <v>860</v>
      </c>
      <c r="AE352" s="20"/>
    </row>
    <row r="353" spans="1:31" s="1" customFormat="1" ht="36" customHeight="1">
      <c r="A353" s="24" t="s">
        <v>1100</v>
      </c>
      <c r="B353" s="52" t="s">
        <v>1101</v>
      </c>
      <c r="C353" s="20" t="s">
        <v>130</v>
      </c>
      <c r="D353" s="24" t="s">
        <v>858</v>
      </c>
      <c r="E353" s="28" t="s">
        <v>859</v>
      </c>
      <c r="F353" s="24" t="s">
        <v>601</v>
      </c>
      <c r="G353" s="28" t="s">
        <v>225</v>
      </c>
      <c r="H353" s="21">
        <v>30</v>
      </c>
      <c r="I353" s="21">
        <v>30</v>
      </c>
      <c r="J353" s="21">
        <v>30</v>
      </c>
      <c r="K353" s="21">
        <v>30</v>
      </c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0"/>
      <c r="AA353" s="20"/>
      <c r="AB353" s="28" t="s">
        <v>1101</v>
      </c>
      <c r="AC353" s="21"/>
      <c r="AD353" s="28" t="s">
        <v>860</v>
      </c>
      <c r="AE353" s="20"/>
    </row>
    <row r="354" spans="1:31" s="1" customFormat="1" ht="36" customHeight="1">
      <c r="A354" s="24" t="s">
        <v>1102</v>
      </c>
      <c r="B354" s="52" t="s">
        <v>1103</v>
      </c>
      <c r="C354" s="20" t="s">
        <v>130</v>
      </c>
      <c r="D354" s="24" t="s">
        <v>858</v>
      </c>
      <c r="E354" s="28" t="s">
        <v>859</v>
      </c>
      <c r="F354" s="24" t="s">
        <v>601</v>
      </c>
      <c r="G354" s="28" t="s">
        <v>225</v>
      </c>
      <c r="H354" s="21">
        <v>30</v>
      </c>
      <c r="I354" s="21">
        <v>30</v>
      </c>
      <c r="J354" s="21">
        <v>30</v>
      </c>
      <c r="K354" s="21">
        <v>30</v>
      </c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0"/>
      <c r="AA354" s="20"/>
      <c r="AB354" s="28" t="s">
        <v>1103</v>
      </c>
      <c r="AC354" s="21"/>
      <c r="AD354" s="28" t="s">
        <v>860</v>
      </c>
      <c r="AE354" s="20"/>
    </row>
    <row r="355" spans="1:31" s="1" customFormat="1" ht="36" customHeight="1">
      <c r="A355" s="24" t="s">
        <v>1104</v>
      </c>
      <c r="B355" s="52" t="s">
        <v>933</v>
      </c>
      <c r="C355" s="20" t="s">
        <v>130</v>
      </c>
      <c r="D355" s="24" t="s">
        <v>858</v>
      </c>
      <c r="E355" s="28" t="s">
        <v>859</v>
      </c>
      <c r="F355" s="24" t="s">
        <v>601</v>
      </c>
      <c r="G355" s="28" t="s">
        <v>225</v>
      </c>
      <c r="H355" s="21">
        <v>30</v>
      </c>
      <c r="I355" s="21">
        <v>30</v>
      </c>
      <c r="J355" s="21">
        <v>30</v>
      </c>
      <c r="K355" s="21">
        <v>30</v>
      </c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0"/>
      <c r="AA355" s="20"/>
      <c r="AB355" s="28" t="s">
        <v>933</v>
      </c>
      <c r="AC355" s="21"/>
      <c r="AD355" s="28" t="s">
        <v>860</v>
      </c>
      <c r="AE355" s="20"/>
    </row>
    <row r="356" spans="1:31" s="1" customFormat="1" ht="36" customHeight="1">
      <c r="A356" s="24" t="s">
        <v>1105</v>
      </c>
      <c r="B356" s="53" t="s">
        <v>1106</v>
      </c>
      <c r="C356" s="20" t="s">
        <v>130</v>
      </c>
      <c r="D356" s="24" t="s">
        <v>858</v>
      </c>
      <c r="E356" s="28" t="s">
        <v>859</v>
      </c>
      <c r="F356" s="24" t="s">
        <v>601</v>
      </c>
      <c r="G356" s="28" t="s">
        <v>225</v>
      </c>
      <c r="H356" s="21">
        <v>30</v>
      </c>
      <c r="I356" s="21">
        <v>30</v>
      </c>
      <c r="J356" s="21">
        <v>30</v>
      </c>
      <c r="K356" s="21">
        <v>30</v>
      </c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0"/>
      <c r="AA356" s="20"/>
      <c r="AB356" s="28" t="s">
        <v>1106</v>
      </c>
      <c r="AC356" s="21"/>
      <c r="AD356" s="28" t="s">
        <v>860</v>
      </c>
      <c r="AE356" s="20"/>
    </row>
    <row r="357" spans="1:31" s="1" customFormat="1" ht="36" customHeight="1">
      <c r="A357" s="24" t="s">
        <v>1107</v>
      </c>
      <c r="B357" s="52" t="s">
        <v>1108</v>
      </c>
      <c r="C357" s="20" t="s">
        <v>130</v>
      </c>
      <c r="D357" s="24" t="s">
        <v>858</v>
      </c>
      <c r="E357" s="28" t="s">
        <v>859</v>
      </c>
      <c r="F357" s="24" t="s">
        <v>601</v>
      </c>
      <c r="G357" s="28" t="s">
        <v>225</v>
      </c>
      <c r="H357" s="21">
        <v>30</v>
      </c>
      <c r="I357" s="21">
        <v>30</v>
      </c>
      <c r="J357" s="21">
        <v>30</v>
      </c>
      <c r="K357" s="21">
        <v>30</v>
      </c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0"/>
      <c r="AA357" s="20"/>
      <c r="AB357" s="28" t="s">
        <v>1108</v>
      </c>
      <c r="AC357" s="21"/>
      <c r="AD357" s="28" t="s">
        <v>860</v>
      </c>
      <c r="AE357" s="20"/>
    </row>
    <row r="358" spans="1:31" s="1" customFormat="1" ht="36" customHeight="1">
      <c r="A358" s="24" t="s">
        <v>1109</v>
      </c>
      <c r="B358" s="52" t="s">
        <v>1110</v>
      </c>
      <c r="C358" s="20" t="s">
        <v>130</v>
      </c>
      <c r="D358" s="24" t="s">
        <v>858</v>
      </c>
      <c r="E358" s="28" t="s">
        <v>859</v>
      </c>
      <c r="F358" s="24" t="s">
        <v>601</v>
      </c>
      <c r="G358" s="28" t="s">
        <v>225</v>
      </c>
      <c r="H358" s="21">
        <v>30</v>
      </c>
      <c r="I358" s="21">
        <v>30</v>
      </c>
      <c r="J358" s="21">
        <v>30</v>
      </c>
      <c r="K358" s="21">
        <v>30</v>
      </c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0"/>
      <c r="AA358" s="20"/>
      <c r="AB358" s="28" t="s">
        <v>1110</v>
      </c>
      <c r="AC358" s="21"/>
      <c r="AD358" s="28" t="s">
        <v>860</v>
      </c>
      <c r="AE358" s="20"/>
    </row>
    <row r="359" spans="1:31" s="1" customFormat="1" ht="36" customHeight="1">
      <c r="A359" s="24" t="s">
        <v>1111</v>
      </c>
      <c r="B359" s="52" t="s">
        <v>1112</v>
      </c>
      <c r="C359" s="20" t="s">
        <v>130</v>
      </c>
      <c r="D359" s="24" t="s">
        <v>858</v>
      </c>
      <c r="E359" s="28" t="s">
        <v>859</v>
      </c>
      <c r="F359" s="24" t="s">
        <v>601</v>
      </c>
      <c r="G359" s="28" t="s">
        <v>225</v>
      </c>
      <c r="H359" s="21">
        <v>30</v>
      </c>
      <c r="I359" s="21">
        <v>30</v>
      </c>
      <c r="J359" s="21">
        <v>30</v>
      </c>
      <c r="K359" s="21">
        <v>30</v>
      </c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0"/>
      <c r="AA359" s="20"/>
      <c r="AB359" s="28" t="s">
        <v>1112</v>
      </c>
      <c r="AC359" s="21"/>
      <c r="AD359" s="28" t="s">
        <v>860</v>
      </c>
      <c r="AE359" s="20"/>
    </row>
    <row r="360" spans="1:31" s="1" customFormat="1" ht="36" customHeight="1">
      <c r="A360" s="24" t="s">
        <v>1113</v>
      </c>
      <c r="B360" s="53" t="s">
        <v>1114</v>
      </c>
      <c r="C360" s="20" t="s">
        <v>130</v>
      </c>
      <c r="D360" s="24" t="s">
        <v>858</v>
      </c>
      <c r="E360" s="28" t="s">
        <v>859</v>
      </c>
      <c r="F360" s="24" t="s">
        <v>601</v>
      </c>
      <c r="G360" s="28" t="s">
        <v>225</v>
      </c>
      <c r="H360" s="21">
        <v>30</v>
      </c>
      <c r="I360" s="21">
        <v>30</v>
      </c>
      <c r="J360" s="21">
        <v>30</v>
      </c>
      <c r="K360" s="21">
        <v>30</v>
      </c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0"/>
      <c r="AA360" s="20"/>
      <c r="AB360" s="28" t="s">
        <v>1114</v>
      </c>
      <c r="AC360" s="21"/>
      <c r="AD360" s="28" t="s">
        <v>860</v>
      </c>
      <c r="AE360" s="20"/>
    </row>
    <row r="361" spans="1:31" s="1" customFormat="1" ht="36" customHeight="1">
      <c r="A361" s="24" t="s">
        <v>1115</v>
      </c>
      <c r="B361" s="53" t="s">
        <v>1116</v>
      </c>
      <c r="C361" s="20" t="s">
        <v>130</v>
      </c>
      <c r="D361" s="24" t="s">
        <v>858</v>
      </c>
      <c r="E361" s="28" t="s">
        <v>859</v>
      </c>
      <c r="F361" s="24" t="s">
        <v>601</v>
      </c>
      <c r="G361" s="28" t="s">
        <v>225</v>
      </c>
      <c r="H361" s="21">
        <v>30</v>
      </c>
      <c r="I361" s="21">
        <v>30</v>
      </c>
      <c r="J361" s="21">
        <v>30</v>
      </c>
      <c r="K361" s="21">
        <v>30</v>
      </c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0"/>
      <c r="AA361" s="20"/>
      <c r="AB361" s="28" t="s">
        <v>1116</v>
      </c>
      <c r="AC361" s="21"/>
      <c r="AD361" s="28" t="s">
        <v>860</v>
      </c>
      <c r="AE361" s="20"/>
    </row>
    <row r="362" spans="1:31" s="1" customFormat="1" ht="36" customHeight="1">
      <c r="A362" s="24" t="s">
        <v>1117</v>
      </c>
      <c r="B362" s="53" t="s">
        <v>1118</v>
      </c>
      <c r="C362" s="20" t="s">
        <v>130</v>
      </c>
      <c r="D362" s="24" t="s">
        <v>858</v>
      </c>
      <c r="E362" s="28" t="s">
        <v>859</v>
      </c>
      <c r="F362" s="24" t="s">
        <v>601</v>
      </c>
      <c r="G362" s="28" t="s">
        <v>225</v>
      </c>
      <c r="H362" s="21">
        <v>30</v>
      </c>
      <c r="I362" s="21">
        <v>30</v>
      </c>
      <c r="J362" s="21">
        <v>30</v>
      </c>
      <c r="K362" s="21">
        <v>30</v>
      </c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0"/>
      <c r="AA362" s="20"/>
      <c r="AB362" s="28" t="s">
        <v>1118</v>
      </c>
      <c r="AC362" s="21"/>
      <c r="AD362" s="28" t="s">
        <v>860</v>
      </c>
      <c r="AE362" s="20"/>
    </row>
    <row r="363" spans="1:31" s="1" customFormat="1" ht="36" customHeight="1">
      <c r="A363" s="24" t="s">
        <v>1119</v>
      </c>
      <c r="B363" s="52" t="s">
        <v>1120</v>
      </c>
      <c r="C363" s="20" t="s">
        <v>130</v>
      </c>
      <c r="D363" s="24" t="s">
        <v>858</v>
      </c>
      <c r="E363" s="28" t="s">
        <v>859</v>
      </c>
      <c r="F363" s="24" t="s">
        <v>601</v>
      </c>
      <c r="G363" s="28" t="s">
        <v>225</v>
      </c>
      <c r="H363" s="21">
        <v>30</v>
      </c>
      <c r="I363" s="21">
        <v>30</v>
      </c>
      <c r="J363" s="21">
        <v>30</v>
      </c>
      <c r="K363" s="21">
        <v>30</v>
      </c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0"/>
      <c r="AA363" s="20"/>
      <c r="AB363" s="28" t="s">
        <v>1120</v>
      </c>
      <c r="AC363" s="21"/>
      <c r="AD363" s="28" t="s">
        <v>860</v>
      </c>
      <c r="AE363" s="20"/>
    </row>
    <row r="364" spans="1:31" s="1" customFormat="1" ht="36" customHeight="1">
      <c r="A364" s="24" t="s">
        <v>1121</v>
      </c>
      <c r="B364" s="53" t="s">
        <v>1122</v>
      </c>
      <c r="C364" s="20" t="s">
        <v>130</v>
      </c>
      <c r="D364" s="24" t="s">
        <v>858</v>
      </c>
      <c r="E364" s="28" t="s">
        <v>859</v>
      </c>
      <c r="F364" s="24" t="s">
        <v>601</v>
      </c>
      <c r="G364" s="28" t="s">
        <v>225</v>
      </c>
      <c r="H364" s="21">
        <v>30</v>
      </c>
      <c r="I364" s="21">
        <v>30</v>
      </c>
      <c r="J364" s="21">
        <v>30</v>
      </c>
      <c r="K364" s="21">
        <v>30</v>
      </c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0"/>
      <c r="AA364" s="20"/>
      <c r="AB364" s="28" t="s">
        <v>1122</v>
      </c>
      <c r="AC364" s="21"/>
      <c r="AD364" s="28" t="s">
        <v>860</v>
      </c>
      <c r="AE364" s="20"/>
    </row>
    <row r="365" spans="1:31" s="1" customFormat="1" ht="36" customHeight="1">
      <c r="A365" s="24" t="s">
        <v>1123</v>
      </c>
      <c r="B365" s="52" t="s">
        <v>1124</v>
      </c>
      <c r="C365" s="20" t="s">
        <v>130</v>
      </c>
      <c r="D365" s="24" t="s">
        <v>858</v>
      </c>
      <c r="E365" s="28" t="s">
        <v>859</v>
      </c>
      <c r="F365" s="24" t="s">
        <v>601</v>
      </c>
      <c r="G365" s="28" t="s">
        <v>225</v>
      </c>
      <c r="H365" s="21">
        <v>30</v>
      </c>
      <c r="I365" s="21">
        <v>30</v>
      </c>
      <c r="J365" s="21">
        <v>30</v>
      </c>
      <c r="K365" s="21">
        <v>30</v>
      </c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0"/>
      <c r="AA365" s="20"/>
      <c r="AB365" s="28" t="s">
        <v>1124</v>
      </c>
      <c r="AC365" s="21"/>
      <c r="AD365" s="28" t="s">
        <v>860</v>
      </c>
      <c r="AE365" s="20"/>
    </row>
    <row r="366" spans="1:31" s="1" customFormat="1" ht="36" customHeight="1">
      <c r="A366" s="24" t="s">
        <v>1125</v>
      </c>
      <c r="B366" s="53" t="s">
        <v>1126</v>
      </c>
      <c r="C366" s="20" t="s">
        <v>130</v>
      </c>
      <c r="D366" s="24" t="s">
        <v>858</v>
      </c>
      <c r="E366" s="28" t="s">
        <v>859</v>
      </c>
      <c r="F366" s="24" t="s">
        <v>601</v>
      </c>
      <c r="G366" s="28" t="s">
        <v>225</v>
      </c>
      <c r="H366" s="21">
        <v>30</v>
      </c>
      <c r="I366" s="21">
        <v>30</v>
      </c>
      <c r="J366" s="21">
        <v>30</v>
      </c>
      <c r="K366" s="21">
        <v>30</v>
      </c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0"/>
      <c r="AA366" s="20"/>
      <c r="AB366" s="28" t="s">
        <v>1126</v>
      </c>
      <c r="AC366" s="21"/>
      <c r="AD366" s="28" t="s">
        <v>860</v>
      </c>
      <c r="AE366" s="20"/>
    </row>
    <row r="367" spans="1:31" s="1" customFormat="1" ht="36" customHeight="1">
      <c r="A367" s="24" t="s">
        <v>1127</v>
      </c>
      <c r="B367" s="53" t="s">
        <v>1128</v>
      </c>
      <c r="C367" s="20" t="s">
        <v>130</v>
      </c>
      <c r="D367" s="24" t="s">
        <v>858</v>
      </c>
      <c r="E367" s="28" t="s">
        <v>859</v>
      </c>
      <c r="F367" s="24" t="s">
        <v>601</v>
      </c>
      <c r="G367" s="28" t="s">
        <v>225</v>
      </c>
      <c r="H367" s="21">
        <v>30</v>
      </c>
      <c r="I367" s="21">
        <v>30</v>
      </c>
      <c r="J367" s="21">
        <v>30</v>
      </c>
      <c r="K367" s="21">
        <v>30</v>
      </c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0"/>
      <c r="AA367" s="20"/>
      <c r="AB367" s="28" t="s">
        <v>1128</v>
      </c>
      <c r="AC367" s="21"/>
      <c r="AD367" s="28" t="s">
        <v>860</v>
      </c>
      <c r="AE367" s="20"/>
    </row>
    <row r="368" spans="1:31" s="1" customFormat="1" ht="36" customHeight="1">
      <c r="A368" s="24" t="s">
        <v>1129</v>
      </c>
      <c r="B368" s="52" t="s">
        <v>1130</v>
      </c>
      <c r="C368" s="20" t="s">
        <v>130</v>
      </c>
      <c r="D368" s="24" t="s">
        <v>858</v>
      </c>
      <c r="E368" s="28" t="s">
        <v>859</v>
      </c>
      <c r="F368" s="24" t="s">
        <v>601</v>
      </c>
      <c r="G368" s="28" t="s">
        <v>225</v>
      </c>
      <c r="H368" s="21">
        <v>30</v>
      </c>
      <c r="I368" s="21">
        <v>30</v>
      </c>
      <c r="J368" s="21">
        <v>30</v>
      </c>
      <c r="K368" s="21">
        <v>30</v>
      </c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0"/>
      <c r="AA368" s="20"/>
      <c r="AB368" s="28" t="s">
        <v>1130</v>
      </c>
      <c r="AC368" s="21"/>
      <c r="AD368" s="28" t="s">
        <v>860</v>
      </c>
      <c r="AE368" s="20"/>
    </row>
    <row r="369" spans="1:31" s="1" customFormat="1" ht="36" customHeight="1">
      <c r="A369" s="24" t="s">
        <v>1131</v>
      </c>
      <c r="B369" s="52" t="s">
        <v>1132</v>
      </c>
      <c r="C369" s="20" t="s">
        <v>130</v>
      </c>
      <c r="D369" s="24" t="s">
        <v>858</v>
      </c>
      <c r="E369" s="28" t="s">
        <v>859</v>
      </c>
      <c r="F369" s="24" t="s">
        <v>601</v>
      </c>
      <c r="G369" s="28" t="s">
        <v>225</v>
      </c>
      <c r="H369" s="21">
        <v>30</v>
      </c>
      <c r="I369" s="21">
        <v>30</v>
      </c>
      <c r="J369" s="21">
        <v>30</v>
      </c>
      <c r="K369" s="21">
        <v>30</v>
      </c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0"/>
      <c r="AA369" s="20"/>
      <c r="AB369" s="28" t="s">
        <v>1132</v>
      </c>
      <c r="AC369" s="21"/>
      <c r="AD369" s="28" t="s">
        <v>860</v>
      </c>
      <c r="AE369" s="20"/>
    </row>
    <row r="370" spans="1:31" s="1" customFormat="1" ht="43" customHeight="1">
      <c r="A370" s="24" t="s">
        <v>1133</v>
      </c>
      <c r="B370" s="28" t="s">
        <v>1134</v>
      </c>
      <c r="C370" s="20" t="s">
        <v>1135</v>
      </c>
      <c r="D370" s="21" t="s">
        <v>1136</v>
      </c>
      <c r="E370" s="28"/>
      <c r="F370" s="24" t="s">
        <v>1137</v>
      </c>
      <c r="G370" s="28" t="s">
        <v>132</v>
      </c>
      <c r="H370" s="21">
        <v>35</v>
      </c>
      <c r="I370" s="21">
        <v>35</v>
      </c>
      <c r="J370" s="21">
        <v>35</v>
      </c>
      <c r="K370" s="21"/>
      <c r="L370" s="21"/>
      <c r="M370" s="21">
        <v>35</v>
      </c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0"/>
      <c r="AA370" s="20"/>
      <c r="AB370" s="28" t="s">
        <v>1138</v>
      </c>
      <c r="AC370" s="21">
        <v>2200</v>
      </c>
      <c r="AD370" s="28" t="s">
        <v>1139</v>
      </c>
      <c r="AE370" s="20"/>
    </row>
    <row r="371" spans="1:31" s="1" customFormat="1" ht="43" customHeight="1">
      <c r="A371" s="24" t="s">
        <v>1140</v>
      </c>
      <c r="B371" s="28" t="s">
        <v>1141</v>
      </c>
      <c r="C371" s="20" t="s">
        <v>1142</v>
      </c>
      <c r="D371" s="21" t="s">
        <v>1143</v>
      </c>
      <c r="E371" s="20"/>
      <c r="F371" s="24" t="s">
        <v>1137</v>
      </c>
      <c r="G371" s="28" t="s">
        <v>132</v>
      </c>
      <c r="H371" s="21">
        <v>35</v>
      </c>
      <c r="I371" s="21">
        <v>35</v>
      </c>
      <c r="J371" s="21">
        <v>35</v>
      </c>
      <c r="K371" s="21"/>
      <c r="L371" s="21"/>
      <c r="M371" s="21">
        <v>35</v>
      </c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0"/>
      <c r="AA371" s="20"/>
      <c r="AB371" s="28" t="s">
        <v>1144</v>
      </c>
      <c r="AC371" s="21">
        <v>1680</v>
      </c>
      <c r="AD371" s="28" t="s">
        <v>1139</v>
      </c>
      <c r="AE371" s="20"/>
    </row>
    <row r="372" spans="1:31" s="1" customFormat="1" ht="43" customHeight="1">
      <c r="A372" s="24" t="s">
        <v>1145</v>
      </c>
      <c r="B372" s="28" t="s">
        <v>1146</v>
      </c>
      <c r="C372" s="20" t="s">
        <v>1147</v>
      </c>
      <c r="D372" s="21" t="s">
        <v>1143</v>
      </c>
      <c r="E372" s="20"/>
      <c r="F372" s="24" t="s">
        <v>1137</v>
      </c>
      <c r="G372" s="28" t="s">
        <v>132</v>
      </c>
      <c r="H372" s="21">
        <v>37</v>
      </c>
      <c r="I372" s="21">
        <v>37</v>
      </c>
      <c r="J372" s="21">
        <v>37</v>
      </c>
      <c r="K372" s="21"/>
      <c r="L372" s="21"/>
      <c r="M372" s="21">
        <v>37</v>
      </c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0"/>
      <c r="AA372" s="20"/>
      <c r="AB372" s="28" t="s">
        <v>1148</v>
      </c>
      <c r="AC372" s="21">
        <v>2450</v>
      </c>
      <c r="AD372" s="28" t="s">
        <v>1139</v>
      </c>
      <c r="AE372" s="20"/>
    </row>
    <row r="373" spans="1:31" s="1" customFormat="1" ht="43" customHeight="1">
      <c r="A373" s="24" t="s">
        <v>1149</v>
      </c>
      <c r="B373" s="28" t="s">
        <v>1150</v>
      </c>
      <c r="C373" s="20" t="s">
        <v>1151</v>
      </c>
      <c r="D373" s="21" t="s">
        <v>1143</v>
      </c>
      <c r="E373" s="20"/>
      <c r="F373" s="24" t="s">
        <v>1137</v>
      </c>
      <c r="G373" s="28" t="s">
        <v>132</v>
      </c>
      <c r="H373" s="21">
        <v>35</v>
      </c>
      <c r="I373" s="21">
        <v>35</v>
      </c>
      <c r="J373" s="21">
        <v>35</v>
      </c>
      <c r="K373" s="21"/>
      <c r="L373" s="21"/>
      <c r="M373" s="21">
        <v>35</v>
      </c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0"/>
      <c r="AA373" s="20"/>
      <c r="AB373" s="28" t="s">
        <v>466</v>
      </c>
      <c r="AC373" s="21">
        <v>1850</v>
      </c>
      <c r="AD373" s="28" t="s">
        <v>1139</v>
      </c>
      <c r="AE373" s="20"/>
    </row>
    <row r="374" spans="1:31" s="1" customFormat="1" ht="43" customHeight="1">
      <c r="A374" s="24" t="s">
        <v>1152</v>
      </c>
      <c r="B374" s="28" t="s">
        <v>1153</v>
      </c>
      <c r="C374" s="20" t="s">
        <v>1154</v>
      </c>
      <c r="D374" s="21" t="s">
        <v>1136</v>
      </c>
      <c r="E374" s="20"/>
      <c r="F374" s="24" t="s">
        <v>1137</v>
      </c>
      <c r="G374" s="28" t="s">
        <v>132</v>
      </c>
      <c r="H374" s="21">
        <v>35</v>
      </c>
      <c r="I374" s="21">
        <v>35</v>
      </c>
      <c r="J374" s="21">
        <v>35</v>
      </c>
      <c r="K374" s="21"/>
      <c r="L374" s="21"/>
      <c r="M374" s="21">
        <v>35</v>
      </c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0"/>
      <c r="AA374" s="20"/>
      <c r="AB374" s="28" t="s">
        <v>383</v>
      </c>
      <c r="AC374" s="21">
        <v>2300</v>
      </c>
      <c r="AD374" s="28" t="s">
        <v>1139</v>
      </c>
      <c r="AE374" s="20"/>
    </row>
    <row r="375" spans="1:31" s="1" customFormat="1" ht="43" customHeight="1">
      <c r="A375" s="24" t="s">
        <v>1155</v>
      </c>
      <c r="B375" s="28" t="s">
        <v>1156</v>
      </c>
      <c r="C375" s="20" t="s">
        <v>1154</v>
      </c>
      <c r="D375" s="21" t="s">
        <v>1136</v>
      </c>
      <c r="E375" s="20"/>
      <c r="F375" s="24" t="s">
        <v>1137</v>
      </c>
      <c r="G375" s="28" t="s">
        <v>132</v>
      </c>
      <c r="H375" s="21">
        <v>35</v>
      </c>
      <c r="I375" s="21">
        <v>35</v>
      </c>
      <c r="J375" s="21">
        <v>35</v>
      </c>
      <c r="K375" s="21"/>
      <c r="L375" s="21"/>
      <c r="M375" s="21">
        <v>35</v>
      </c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0"/>
      <c r="AA375" s="20"/>
      <c r="AB375" s="28" t="s">
        <v>1157</v>
      </c>
      <c r="AC375" s="21">
        <v>2200</v>
      </c>
      <c r="AD375" s="28" t="s">
        <v>1139</v>
      </c>
      <c r="AE375" s="20"/>
    </row>
    <row r="376" spans="1:31" s="1" customFormat="1" ht="43" customHeight="1">
      <c r="A376" s="24" t="s">
        <v>1158</v>
      </c>
      <c r="B376" s="28" t="s">
        <v>1159</v>
      </c>
      <c r="C376" s="20" t="s">
        <v>1160</v>
      </c>
      <c r="D376" s="21" t="s">
        <v>1161</v>
      </c>
      <c r="E376" s="20"/>
      <c r="F376" s="24" t="s">
        <v>1137</v>
      </c>
      <c r="G376" s="28" t="s">
        <v>132</v>
      </c>
      <c r="H376" s="21">
        <v>40</v>
      </c>
      <c r="I376" s="21">
        <v>40</v>
      </c>
      <c r="J376" s="21">
        <v>40</v>
      </c>
      <c r="K376" s="21"/>
      <c r="L376" s="21"/>
      <c r="M376" s="21">
        <v>40</v>
      </c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0"/>
      <c r="AA376" s="20"/>
      <c r="AB376" s="28" t="s">
        <v>1162</v>
      </c>
      <c r="AC376" s="21">
        <v>3200</v>
      </c>
      <c r="AD376" s="28" t="s">
        <v>1139</v>
      </c>
      <c r="AE376" s="20"/>
    </row>
    <row r="377" spans="1:31" s="1" customFormat="1" ht="43" customHeight="1">
      <c r="A377" s="24" t="s">
        <v>1163</v>
      </c>
      <c r="B377" s="28" t="s">
        <v>1164</v>
      </c>
      <c r="C377" s="20" t="s">
        <v>1165</v>
      </c>
      <c r="D377" s="21" t="s">
        <v>1136</v>
      </c>
      <c r="E377" s="20"/>
      <c r="F377" s="24" t="s">
        <v>1137</v>
      </c>
      <c r="G377" s="28" t="s">
        <v>132</v>
      </c>
      <c r="H377" s="21">
        <v>35</v>
      </c>
      <c r="I377" s="21">
        <v>35</v>
      </c>
      <c r="J377" s="21">
        <v>35</v>
      </c>
      <c r="K377" s="21"/>
      <c r="L377" s="21"/>
      <c r="M377" s="21">
        <v>35</v>
      </c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0"/>
      <c r="AA377" s="20"/>
      <c r="AB377" s="28" t="s">
        <v>1166</v>
      </c>
      <c r="AC377" s="21">
        <v>1720</v>
      </c>
      <c r="AD377" s="28" t="s">
        <v>1139</v>
      </c>
      <c r="AE377" s="20"/>
    </row>
    <row r="378" spans="1:31" s="1" customFormat="1" ht="43" customHeight="1">
      <c r="A378" s="24" t="s">
        <v>1167</v>
      </c>
      <c r="B378" s="28" t="s">
        <v>1168</v>
      </c>
      <c r="C378" s="20" t="s">
        <v>1169</v>
      </c>
      <c r="D378" s="21" t="s">
        <v>1143</v>
      </c>
      <c r="E378" s="20"/>
      <c r="F378" s="24" t="s">
        <v>1137</v>
      </c>
      <c r="G378" s="28" t="s">
        <v>132</v>
      </c>
      <c r="H378" s="21">
        <v>33</v>
      </c>
      <c r="I378" s="21">
        <v>33</v>
      </c>
      <c r="J378" s="21">
        <v>33</v>
      </c>
      <c r="K378" s="21"/>
      <c r="L378" s="21"/>
      <c r="M378" s="21">
        <v>33</v>
      </c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0"/>
      <c r="AA378" s="20"/>
      <c r="AB378" s="28" t="s">
        <v>493</v>
      </c>
      <c r="AC378" s="21">
        <v>2540</v>
      </c>
      <c r="AD378" s="28" t="s">
        <v>1139</v>
      </c>
      <c r="AE378" s="20"/>
    </row>
    <row r="379" spans="1:31" s="1" customFormat="1" ht="43" customHeight="1">
      <c r="A379" s="24" t="s">
        <v>1170</v>
      </c>
      <c r="B379" s="28" t="s">
        <v>1171</v>
      </c>
      <c r="C379" s="20" t="s">
        <v>1172</v>
      </c>
      <c r="D379" s="21" t="s">
        <v>1173</v>
      </c>
      <c r="E379" s="20"/>
      <c r="F379" s="24" t="s">
        <v>1137</v>
      </c>
      <c r="G379" s="28" t="s">
        <v>132</v>
      </c>
      <c r="H379" s="21">
        <v>30</v>
      </c>
      <c r="I379" s="21">
        <v>30</v>
      </c>
      <c r="J379" s="21">
        <v>30</v>
      </c>
      <c r="K379" s="21"/>
      <c r="L379" s="21"/>
      <c r="M379" s="21">
        <v>30</v>
      </c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0"/>
      <c r="AA379" s="20"/>
      <c r="AB379" s="28" t="s">
        <v>1174</v>
      </c>
      <c r="AC379" s="21">
        <v>1160</v>
      </c>
      <c r="AD379" s="28" t="s">
        <v>1139</v>
      </c>
      <c r="AE379" s="20"/>
    </row>
    <row r="380" spans="1:31" s="1" customFormat="1" ht="43" customHeight="1">
      <c r="A380" s="24" t="s">
        <v>1175</v>
      </c>
      <c r="B380" s="28" t="s">
        <v>1176</v>
      </c>
      <c r="C380" s="20" t="s">
        <v>1177</v>
      </c>
      <c r="D380" s="21" t="s">
        <v>1143</v>
      </c>
      <c r="E380" s="20"/>
      <c r="F380" s="24" t="s">
        <v>1137</v>
      </c>
      <c r="G380" s="28" t="s">
        <v>132</v>
      </c>
      <c r="H380" s="21">
        <v>31</v>
      </c>
      <c r="I380" s="21">
        <v>31</v>
      </c>
      <c r="J380" s="21">
        <v>31</v>
      </c>
      <c r="K380" s="21"/>
      <c r="L380" s="21"/>
      <c r="M380" s="21">
        <v>31</v>
      </c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0"/>
      <c r="AA380" s="20"/>
      <c r="AB380" s="28" t="s">
        <v>1178</v>
      </c>
      <c r="AC380" s="21">
        <v>2562</v>
      </c>
      <c r="AD380" s="28" t="s">
        <v>1139</v>
      </c>
      <c r="AE380" s="20"/>
    </row>
    <row r="381" spans="1:31" s="1" customFormat="1" ht="43" customHeight="1">
      <c r="A381" s="24" t="s">
        <v>1179</v>
      </c>
      <c r="B381" s="28" t="s">
        <v>1180</v>
      </c>
      <c r="C381" s="20" t="s">
        <v>77</v>
      </c>
      <c r="D381" s="21" t="s">
        <v>1161</v>
      </c>
      <c r="E381" s="20"/>
      <c r="F381" s="24" t="s">
        <v>1137</v>
      </c>
      <c r="G381" s="28" t="s">
        <v>132</v>
      </c>
      <c r="H381" s="21">
        <v>35</v>
      </c>
      <c r="I381" s="21">
        <v>35</v>
      </c>
      <c r="J381" s="21">
        <v>35</v>
      </c>
      <c r="K381" s="21"/>
      <c r="L381" s="21"/>
      <c r="M381" s="21">
        <v>35</v>
      </c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0"/>
      <c r="AA381" s="20"/>
      <c r="AB381" s="28" t="s">
        <v>1181</v>
      </c>
      <c r="AC381" s="21">
        <v>3500</v>
      </c>
      <c r="AD381" s="28" t="s">
        <v>1139</v>
      </c>
      <c r="AE381" s="20"/>
    </row>
    <row r="382" spans="1:31" s="1" customFormat="1" ht="43" customHeight="1">
      <c r="A382" s="24" t="s">
        <v>1182</v>
      </c>
      <c r="B382" s="28" t="s">
        <v>1183</v>
      </c>
      <c r="C382" s="20" t="s">
        <v>1184</v>
      </c>
      <c r="D382" s="21" t="s">
        <v>1185</v>
      </c>
      <c r="E382" s="20"/>
      <c r="F382" s="24" t="s">
        <v>1137</v>
      </c>
      <c r="G382" s="28" t="s">
        <v>132</v>
      </c>
      <c r="H382" s="21">
        <v>30</v>
      </c>
      <c r="I382" s="21">
        <v>30</v>
      </c>
      <c r="J382" s="21">
        <v>30</v>
      </c>
      <c r="K382" s="21"/>
      <c r="L382" s="21"/>
      <c r="M382" s="21">
        <v>30</v>
      </c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0"/>
      <c r="AA382" s="20"/>
      <c r="AB382" s="28" t="s">
        <v>1186</v>
      </c>
      <c r="AC382" s="21">
        <v>3282</v>
      </c>
      <c r="AD382" s="28" t="s">
        <v>1139</v>
      </c>
      <c r="AE382" s="20"/>
    </row>
    <row r="383" spans="1:31" s="1" customFormat="1" ht="43" customHeight="1">
      <c r="A383" s="24" t="s">
        <v>1187</v>
      </c>
      <c r="B383" s="28" t="s">
        <v>1188</v>
      </c>
      <c r="C383" s="20" t="s">
        <v>1189</v>
      </c>
      <c r="D383" s="21" t="s">
        <v>1190</v>
      </c>
      <c r="E383" s="20"/>
      <c r="F383" s="24" t="s">
        <v>1137</v>
      </c>
      <c r="G383" s="28" t="s">
        <v>132</v>
      </c>
      <c r="H383" s="21">
        <v>35</v>
      </c>
      <c r="I383" s="21">
        <v>35</v>
      </c>
      <c r="J383" s="21">
        <v>35</v>
      </c>
      <c r="K383" s="21"/>
      <c r="L383" s="21"/>
      <c r="M383" s="21">
        <v>35</v>
      </c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0"/>
      <c r="AA383" s="20"/>
      <c r="AB383" s="28" t="s">
        <v>347</v>
      </c>
      <c r="AC383" s="21">
        <v>2200</v>
      </c>
      <c r="AD383" s="28" t="s">
        <v>1139</v>
      </c>
      <c r="AE383" s="20"/>
    </row>
    <row r="384" spans="1:31" s="1" customFormat="1" ht="43" customHeight="1">
      <c r="A384" s="24" t="s">
        <v>1191</v>
      </c>
      <c r="B384" s="28" t="s">
        <v>1192</v>
      </c>
      <c r="C384" s="20" t="s">
        <v>1193</v>
      </c>
      <c r="D384" s="21" t="s">
        <v>1173</v>
      </c>
      <c r="E384" s="20"/>
      <c r="F384" s="24" t="s">
        <v>1137</v>
      </c>
      <c r="G384" s="28" t="s">
        <v>132</v>
      </c>
      <c r="H384" s="21">
        <v>30</v>
      </c>
      <c r="I384" s="21">
        <v>30</v>
      </c>
      <c r="J384" s="21">
        <v>30</v>
      </c>
      <c r="K384" s="21"/>
      <c r="L384" s="21"/>
      <c r="M384" s="21">
        <v>30</v>
      </c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0"/>
      <c r="AA384" s="20"/>
      <c r="AB384" s="28" t="s">
        <v>478</v>
      </c>
      <c r="AC384" s="21">
        <v>2100</v>
      </c>
      <c r="AD384" s="28" t="s">
        <v>1139</v>
      </c>
      <c r="AE384" s="20"/>
    </row>
    <row r="385" spans="1:31" s="1" customFormat="1" ht="43" customHeight="1">
      <c r="A385" s="24" t="s">
        <v>1194</v>
      </c>
      <c r="B385" s="28" t="s">
        <v>1195</v>
      </c>
      <c r="C385" s="20" t="s">
        <v>1196</v>
      </c>
      <c r="D385" s="21" t="s">
        <v>1173</v>
      </c>
      <c r="E385" s="20"/>
      <c r="F385" s="24" t="s">
        <v>1137</v>
      </c>
      <c r="G385" s="28" t="s">
        <v>132</v>
      </c>
      <c r="H385" s="21">
        <v>30</v>
      </c>
      <c r="I385" s="21">
        <v>30</v>
      </c>
      <c r="J385" s="21">
        <v>30</v>
      </c>
      <c r="K385" s="21"/>
      <c r="L385" s="21"/>
      <c r="M385" s="21">
        <v>30</v>
      </c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0"/>
      <c r="AA385" s="20"/>
      <c r="AB385" s="28" t="s">
        <v>1197</v>
      </c>
      <c r="AC385" s="21">
        <v>2500</v>
      </c>
      <c r="AD385" s="28" t="s">
        <v>1139</v>
      </c>
      <c r="AE385" s="20"/>
    </row>
    <row r="386" spans="1:31" s="1" customFormat="1" ht="43" customHeight="1">
      <c r="A386" s="24" t="s">
        <v>1198</v>
      </c>
      <c r="B386" s="28" t="s">
        <v>1199</v>
      </c>
      <c r="C386" s="20" t="s">
        <v>1200</v>
      </c>
      <c r="D386" s="21" t="s">
        <v>1143</v>
      </c>
      <c r="E386" s="20"/>
      <c r="F386" s="24" t="s">
        <v>1137</v>
      </c>
      <c r="G386" s="28" t="s">
        <v>132</v>
      </c>
      <c r="H386" s="21">
        <v>30</v>
      </c>
      <c r="I386" s="21">
        <v>30</v>
      </c>
      <c r="J386" s="21">
        <v>30</v>
      </c>
      <c r="K386" s="21"/>
      <c r="L386" s="21"/>
      <c r="M386" s="21">
        <v>30</v>
      </c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0"/>
      <c r="AA386" s="20"/>
      <c r="AB386" s="28" t="s">
        <v>1201</v>
      </c>
      <c r="AC386" s="21">
        <v>2566</v>
      </c>
      <c r="AD386" s="28" t="s">
        <v>1139</v>
      </c>
      <c r="AE386" s="20"/>
    </row>
    <row r="387" spans="1:31" s="1" customFormat="1" ht="43" customHeight="1">
      <c r="A387" s="24" t="s">
        <v>1202</v>
      </c>
      <c r="B387" s="28" t="s">
        <v>1203</v>
      </c>
      <c r="C387" s="20" t="s">
        <v>1204</v>
      </c>
      <c r="D387" s="21" t="s">
        <v>1143</v>
      </c>
      <c r="E387" s="20"/>
      <c r="F387" s="24" t="s">
        <v>1137</v>
      </c>
      <c r="G387" s="28" t="s">
        <v>132</v>
      </c>
      <c r="H387" s="21">
        <v>30</v>
      </c>
      <c r="I387" s="21">
        <v>30</v>
      </c>
      <c r="J387" s="21">
        <v>30</v>
      </c>
      <c r="K387" s="21"/>
      <c r="L387" s="21"/>
      <c r="M387" s="21">
        <v>30</v>
      </c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0"/>
      <c r="AA387" s="20"/>
      <c r="AB387" s="28" t="s">
        <v>1205</v>
      </c>
      <c r="AC387" s="21">
        <v>2600</v>
      </c>
      <c r="AD387" s="28" t="s">
        <v>1139</v>
      </c>
      <c r="AE387" s="20"/>
    </row>
    <row r="388" spans="1:31" s="1" customFormat="1" ht="43" customHeight="1">
      <c r="A388" s="24" t="s">
        <v>1206</v>
      </c>
      <c r="B388" s="28" t="s">
        <v>1207</v>
      </c>
      <c r="C388" s="20" t="s">
        <v>57</v>
      </c>
      <c r="D388" s="21" t="s">
        <v>1143</v>
      </c>
      <c r="E388" s="20"/>
      <c r="F388" s="24" t="s">
        <v>1137</v>
      </c>
      <c r="G388" s="28" t="s">
        <v>132</v>
      </c>
      <c r="H388" s="21">
        <v>30</v>
      </c>
      <c r="I388" s="21">
        <v>30</v>
      </c>
      <c r="J388" s="21">
        <v>30</v>
      </c>
      <c r="K388" s="21"/>
      <c r="L388" s="21"/>
      <c r="M388" s="21">
        <v>30</v>
      </c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0"/>
      <c r="AA388" s="20"/>
      <c r="AB388" s="28" t="s">
        <v>151</v>
      </c>
      <c r="AC388" s="21">
        <v>1200</v>
      </c>
      <c r="AD388" s="28" t="s">
        <v>1139</v>
      </c>
      <c r="AE388" s="20"/>
    </row>
    <row r="389" spans="1:31" s="1" customFormat="1" ht="36" customHeight="1">
      <c r="A389" s="47" t="s">
        <v>1208</v>
      </c>
      <c r="B389" s="20"/>
      <c r="C389" s="20"/>
      <c r="D389" s="21"/>
      <c r="E389" s="20"/>
      <c r="F389" s="21"/>
      <c r="G389" s="20"/>
      <c r="H389" s="21">
        <f>SUM(H390:H473)</f>
        <v>9881.25</v>
      </c>
      <c r="I389" s="21">
        <f>J389+N389</f>
        <v>9881.25</v>
      </c>
      <c r="J389" s="21">
        <f>SUM(J390:J473)</f>
        <v>9881.25</v>
      </c>
      <c r="K389" s="21">
        <f>SUM(K390:K473)</f>
        <v>9881.25</v>
      </c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0"/>
      <c r="AA389" s="20"/>
      <c r="AB389" s="28"/>
      <c r="AC389" s="21"/>
      <c r="AD389" s="20"/>
      <c r="AE389" s="20"/>
    </row>
    <row r="390" spans="1:31" s="1" customFormat="1" ht="25.5" customHeight="1">
      <c r="A390" s="24" t="s">
        <v>1209</v>
      </c>
      <c r="B390" s="28" t="s">
        <v>862</v>
      </c>
      <c r="C390" s="28" t="s">
        <v>1210</v>
      </c>
      <c r="D390" s="56">
        <v>200</v>
      </c>
      <c r="E390" s="20"/>
      <c r="F390" s="24" t="s">
        <v>1211</v>
      </c>
      <c r="G390" s="28" t="s">
        <v>132</v>
      </c>
      <c r="H390" s="24">
        <v>150</v>
      </c>
      <c r="I390" s="21">
        <f>J390+N390</f>
        <v>150</v>
      </c>
      <c r="J390" s="24">
        <v>150</v>
      </c>
      <c r="K390" s="24">
        <v>150</v>
      </c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0"/>
      <c r="AA390" s="20"/>
      <c r="AB390" s="28" t="s">
        <v>862</v>
      </c>
      <c r="AC390" s="21"/>
      <c r="AD390" s="28" t="s">
        <v>1212</v>
      </c>
      <c r="AE390" s="20"/>
    </row>
    <row r="391" spans="1:31" s="1" customFormat="1" ht="25.5" customHeight="1">
      <c r="A391" s="24" t="s">
        <v>1213</v>
      </c>
      <c r="B391" s="28" t="s">
        <v>1214</v>
      </c>
      <c r="C391" s="28" t="s">
        <v>1210</v>
      </c>
      <c r="D391" s="56">
        <v>120</v>
      </c>
      <c r="E391" s="20"/>
      <c r="F391" s="24" t="s">
        <v>1211</v>
      </c>
      <c r="G391" s="28" t="s">
        <v>132</v>
      </c>
      <c r="H391" s="24">
        <v>90</v>
      </c>
      <c r="I391" s="21">
        <f>J391+N391</f>
        <v>90</v>
      </c>
      <c r="J391" s="24">
        <v>90</v>
      </c>
      <c r="K391" s="24">
        <v>90</v>
      </c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0"/>
      <c r="AA391" s="20"/>
      <c r="AB391" s="28" t="s">
        <v>1214</v>
      </c>
      <c r="AC391" s="21"/>
      <c r="AD391" s="28" t="s">
        <v>1212</v>
      </c>
      <c r="AE391" s="20"/>
    </row>
    <row r="392" spans="1:31" s="1" customFormat="1" ht="25.5" customHeight="1">
      <c r="A392" s="24" t="s">
        <v>1215</v>
      </c>
      <c r="B392" s="28" t="s">
        <v>1216</v>
      </c>
      <c r="C392" s="28" t="s">
        <v>1210</v>
      </c>
      <c r="D392" s="56">
        <v>150</v>
      </c>
      <c r="E392" s="20"/>
      <c r="F392" s="24" t="s">
        <v>1211</v>
      </c>
      <c r="G392" s="28" t="s">
        <v>132</v>
      </c>
      <c r="H392" s="24">
        <v>112.5</v>
      </c>
      <c r="I392" s="21">
        <f>J392+N392</f>
        <v>112.5</v>
      </c>
      <c r="J392" s="24">
        <v>112.5</v>
      </c>
      <c r="K392" s="24">
        <v>112.5</v>
      </c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0"/>
      <c r="AA392" s="20"/>
      <c r="AB392" s="28" t="s">
        <v>1216</v>
      </c>
      <c r="AC392" s="21"/>
      <c r="AD392" s="28" t="s">
        <v>1212</v>
      </c>
      <c r="AE392" s="20"/>
    </row>
    <row r="393" spans="1:31" s="1" customFormat="1" ht="25.5" customHeight="1">
      <c r="A393" s="24" t="s">
        <v>1217</v>
      </c>
      <c r="B393" s="28" t="s">
        <v>1218</v>
      </c>
      <c r="C393" s="28" t="s">
        <v>1210</v>
      </c>
      <c r="D393" s="56">
        <v>80</v>
      </c>
      <c r="E393" s="20"/>
      <c r="F393" s="24" t="s">
        <v>1211</v>
      </c>
      <c r="G393" s="28" t="s">
        <v>132</v>
      </c>
      <c r="H393" s="24">
        <v>60</v>
      </c>
      <c r="I393" s="21">
        <f>J393+N393</f>
        <v>60</v>
      </c>
      <c r="J393" s="24">
        <v>60</v>
      </c>
      <c r="K393" s="24">
        <v>60</v>
      </c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0"/>
      <c r="AA393" s="20"/>
      <c r="AB393" s="28" t="s">
        <v>1218</v>
      </c>
      <c r="AC393" s="21"/>
      <c r="AD393" s="28" t="s">
        <v>1212</v>
      </c>
      <c r="AE393" s="20"/>
    </row>
    <row r="394" spans="1:31" s="1" customFormat="1" ht="25.5" customHeight="1">
      <c r="A394" s="24" t="s">
        <v>1219</v>
      </c>
      <c r="B394" s="28" t="s">
        <v>1220</v>
      </c>
      <c r="C394" s="28" t="s">
        <v>1210</v>
      </c>
      <c r="D394" s="56">
        <v>150</v>
      </c>
      <c r="E394" s="20"/>
      <c r="F394" s="24" t="s">
        <v>1211</v>
      </c>
      <c r="G394" s="28" t="s">
        <v>132</v>
      </c>
      <c r="H394" s="24">
        <v>112.5</v>
      </c>
      <c r="I394" s="21">
        <f aca="true" t="shared" si="28" ref="I394:I457">J394+N394</f>
        <v>112.5</v>
      </c>
      <c r="J394" s="24">
        <v>112.5</v>
      </c>
      <c r="K394" s="24">
        <v>112.5</v>
      </c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0"/>
      <c r="AA394" s="20"/>
      <c r="AB394" s="28" t="s">
        <v>1220</v>
      </c>
      <c r="AC394" s="21"/>
      <c r="AD394" s="28" t="s">
        <v>1212</v>
      </c>
      <c r="AE394" s="20"/>
    </row>
    <row r="395" spans="1:31" s="1" customFormat="1" ht="25.5" customHeight="1">
      <c r="A395" s="24" t="s">
        <v>1221</v>
      </c>
      <c r="B395" s="28" t="s">
        <v>1222</v>
      </c>
      <c r="C395" s="28" t="s">
        <v>1210</v>
      </c>
      <c r="D395" s="56">
        <v>60</v>
      </c>
      <c r="E395" s="20"/>
      <c r="F395" s="24" t="s">
        <v>1211</v>
      </c>
      <c r="G395" s="28" t="s">
        <v>132</v>
      </c>
      <c r="H395" s="24">
        <v>45</v>
      </c>
      <c r="I395" s="21">
        <f t="shared" si="28"/>
        <v>45</v>
      </c>
      <c r="J395" s="24">
        <v>45</v>
      </c>
      <c r="K395" s="24">
        <v>45</v>
      </c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0"/>
      <c r="AA395" s="20"/>
      <c r="AB395" s="28" t="s">
        <v>1222</v>
      </c>
      <c r="AC395" s="21"/>
      <c r="AD395" s="28" t="s">
        <v>1212</v>
      </c>
      <c r="AE395" s="20"/>
    </row>
    <row r="396" spans="1:31" s="1" customFormat="1" ht="25.5" customHeight="1">
      <c r="A396" s="24" t="s">
        <v>1223</v>
      </c>
      <c r="B396" s="28" t="s">
        <v>1224</v>
      </c>
      <c r="C396" s="28" t="s">
        <v>1210</v>
      </c>
      <c r="D396" s="56">
        <v>60</v>
      </c>
      <c r="E396" s="20"/>
      <c r="F396" s="24" t="s">
        <v>1211</v>
      </c>
      <c r="G396" s="28" t="s">
        <v>132</v>
      </c>
      <c r="H396" s="24">
        <v>45</v>
      </c>
      <c r="I396" s="21">
        <f t="shared" si="28"/>
        <v>45</v>
      </c>
      <c r="J396" s="24">
        <v>45</v>
      </c>
      <c r="K396" s="24">
        <v>45</v>
      </c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0"/>
      <c r="AA396" s="20"/>
      <c r="AB396" s="28" t="s">
        <v>1224</v>
      </c>
      <c r="AC396" s="21"/>
      <c r="AD396" s="28" t="s">
        <v>1212</v>
      </c>
      <c r="AE396" s="20"/>
    </row>
    <row r="397" spans="1:31" s="1" customFormat="1" ht="25.5" customHeight="1">
      <c r="A397" s="24" t="s">
        <v>1225</v>
      </c>
      <c r="B397" s="28" t="s">
        <v>1214</v>
      </c>
      <c r="C397" s="28" t="s">
        <v>1210</v>
      </c>
      <c r="D397" s="56">
        <v>80</v>
      </c>
      <c r="E397" s="20"/>
      <c r="F397" s="24" t="s">
        <v>1211</v>
      </c>
      <c r="G397" s="28" t="s">
        <v>132</v>
      </c>
      <c r="H397" s="24">
        <v>60</v>
      </c>
      <c r="I397" s="21">
        <f t="shared" si="28"/>
        <v>60</v>
      </c>
      <c r="J397" s="24">
        <v>60</v>
      </c>
      <c r="K397" s="24">
        <v>60</v>
      </c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0"/>
      <c r="AA397" s="20"/>
      <c r="AB397" s="28" t="s">
        <v>1214</v>
      </c>
      <c r="AC397" s="21"/>
      <c r="AD397" s="28" t="s">
        <v>1212</v>
      </c>
      <c r="AE397" s="20"/>
    </row>
    <row r="398" spans="1:31" s="1" customFormat="1" ht="25.5" customHeight="1">
      <c r="A398" s="24" t="s">
        <v>1226</v>
      </c>
      <c r="B398" s="28" t="s">
        <v>1227</v>
      </c>
      <c r="C398" s="28" t="s">
        <v>1210</v>
      </c>
      <c r="D398" s="56">
        <v>200</v>
      </c>
      <c r="E398" s="20"/>
      <c r="F398" s="24" t="s">
        <v>1211</v>
      </c>
      <c r="G398" s="28" t="s">
        <v>132</v>
      </c>
      <c r="H398" s="24">
        <v>150</v>
      </c>
      <c r="I398" s="21">
        <f t="shared" si="28"/>
        <v>150</v>
      </c>
      <c r="J398" s="24">
        <v>150</v>
      </c>
      <c r="K398" s="24">
        <v>150</v>
      </c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0"/>
      <c r="AA398" s="20"/>
      <c r="AB398" s="28" t="s">
        <v>1227</v>
      </c>
      <c r="AC398" s="21"/>
      <c r="AD398" s="28" t="s">
        <v>1212</v>
      </c>
      <c r="AE398" s="20"/>
    </row>
    <row r="399" spans="1:31" s="1" customFormat="1" ht="25.5" customHeight="1">
      <c r="A399" s="24" t="s">
        <v>1228</v>
      </c>
      <c r="B399" s="28" t="s">
        <v>746</v>
      </c>
      <c r="C399" s="28" t="s">
        <v>1210</v>
      </c>
      <c r="D399" s="56">
        <v>200</v>
      </c>
      <c r="E399" s="20"/>
      <c r="F399" s="24" t="s">
        <v>1211</v>
      </c>
      <c r="G399" s="28" t="s">
        <v>132</v>
      </c>
      <c r="H399" s="24">
        <v>150</v>
      </c>
      <c r="I399" s="21">
        <f t="shared" si="28"/>
        <v>150</v>
      </c>
      <c r="J399" s="24">
        <v>150</v>
      </c>
      <c r="K399" s="24">
        <v>150</v>
      </c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0"/>
      <c r="AA399" s="20"/>
      <c r="AB399" s="28" t="s">
        <v>746</v>
      </c>
      <c r="AC399" s="21"/>
      <c r="AD399" s="28" t="s">
        <v>1212</v>
      </c>
      <c r="AE399" s="20"/>
    </row>
    <row r="400" spans="1:31" s="1" customFormat="1" ht="25.5" customHeight="1">
      <c r="A400" s="24" t="s">
        <v>1229</v>
      </c>
      <c r="B400" s="28" t="s">
        <v>1230</v>
      </c>
      <c r="C400" s="28" t="s">
        <v>1210</v>
      </c>
      <c r="D400" s="56">
        <v>200</v>
      </c>
      <c r="E400" s="20"/>
      <c r="F400" s="24" t="s">
        <v>1211</v>
      </c>
      <c r="G400" s="28" t="s">
        <v>132</v>
      </c>
      <c r="H400" s="24">
        <v>150</v>
      </c>
      <c r="I400" s="21">
        <f t="shared" si="28"/>
        <v>150</v>
      </c>
      <c r="J400" s="24">
        <v>150</v>
      </c>
      <c r="K400" s="24">
        <v>150</v>
      </c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0"/>
      <c r="AA400" s="20"/>
      <c r="AB400" s="28" t="s">
        <v>1230</v>
      </c>
      <c r="AC400" s="21"/>
      <c r="AD400" s="28" t="s">
        <v>1212</v>
      </c>
      <c r="AE400" s="20"/>
    </row>
    <row r="401" spans="1:31" s="1" customFormat="1" ht="25.5" customHeight="1">
      <c r="A401" s="24" t="s">
        <v>1231</v>
      </c>
      <c r="B401" s="28" t="s">
        <v>1232</v>
      </c>
      <c r="C401" s="28" t="s">
        <v>1210</v>
      </c>
      <c r="D401" s="56">
        <v>300</v>
      </c>
      <c r="E401" s="20"/>
      <c r="F401" s="24" t="s">
        <v>1211</v>
      </c>
      <c r="G401" s="28" t="s">
        <v>132</v>
      </c>
      <c r="H401" s="24">
        <v>225</v>
      </c>
      <c r="I401" s="21">
        <f t="shared" si="28"/>
        <v>225</v>
      </c>
      <c r="J401" s="24">
        <v>225</v>
      </c>
      <c r="K401" s="24">
        <v>225</v>
      </c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0"/>
      <c r="AA401" s="20"/>
      <c r="AB401" s="28" t="s">
        <v>1232</v>
      </c>
      <c r="AC401" s="21"/>
      <c r="AD401" s="28" t="s">
        <v>1212</v>
      </c>
      <c r="AE401" s="20"/>
    </row>
    <row r="402" spans="1:31" s="1" customFormat="1" ht="25.5" customHeight="1">
      <c r="A402" s="24" t="s">
        <v>1233</v>
      </c>
      <c r="B402" s="28" t="s">
        <v>1234</v>
      </c>
      <c r="C402" s="28" t="s">
        <v>1210</v>
      </c>
      <c r="D402" s="56">
        <v>60</v>
      </c>
      <c r="E402" s="20"/>
      <c r="F402" s="24" t="s">
        <v>1211</v>
      </c>
      <c r="G402" s="28" t="s">
        <v>132</v>
      </c>
      <c r="H402" s="24">
        <v>45</v>
      </c>
      <c r="I402" s="21">
        <f t="shared" si="28"/>
        <v>45</v>
      </c>
      <c r="J402" s="24">
        <v>45</v>
      </c>
      <c r="K402" s="24">
        <v>45</v>
      </c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0"/>
      <c r="AA402" s="20"/>
      <c r="AB402" s="28" t="s">
        <v>1234</v>
      </c>
      <c r="AC402" s="21"/>
      <c r="AD402" s="28" t="s">
        <v>1212</v>
      </c>
      <c r="AE402" s="20"/>
    </row>
    <row r="403" spans="1:31" s="1" customFormat="1" ht="25.5" customHeight="1">
      <c r="A403" s="24" t="s">
        <v>1235</v>
      </c>
      <c r="B403" s="28" t="s">
        <v>1236</v>
      </c>
      <c r="C403" s="28" t="s">
        <v>1210</v>
      </c>
      <c r="D403" s="56">
        <v>200</v>
      </c>
      <c r="E403" s="20"/>
      <c r="F403" s="24" t="s">
        <v>1211</v>
      </c>
      <c r="G403" s="28" t="s">
        <v>132</v>
      </c>
      <c r="H403" s="24">
        <v>150</v>
      </c>
      <c r="I403" s="21">
        <f t="shared" si="28"/>
        <v>150</v>
      </c>
      <c r="J403" s="24">
        <v>150</v>
      </c>
      <c r="K403" s="24">
        <v>150</v>
      </c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0"/>
      <c r="AA403" s="20"/>
      <c r="AB403" s="28" t="s">
        <v>1236</v>
      </c>
      <c r="AC403" s="21"/>
      <c r="AD403" s="28" t="s">
        <v>1212</v>
      </c>
      <c r="AE403" s="20"/>
    </row>
    <row r="404" spans="1:31" s="1" customFormat="1" ht="25.5" customHeight="1">
      <c r="A404" s="24" t="s">
        <v>1237</v>
      </c>
      <c r="B404" s="28" t="s">
        <v>1238</v>
      </c>
      <c r="C404" s="28" t="s">
        <v>1210</v>
      </c>
      <c r="D404" s="56">
        <v>160</v>
      </c>
      <c r="E404" s="20"/>
      <c r="F404" s="24" t="s">
        <v>1211</v>
      </c>
      <c r="G404" s="28" t="s">
        <v>132</v>
      </c>
      <c r="H404" s="24">
        <v>120</v>
      </c>
      <c r="I404" s="21">
        <f t="shared" si="28"/>
        <v>120</v>
      </c>
      <c r="J404" s="24">
        <v>120</v>
      </c>
      <c r="K404" s="24">
        <v>120</v>
      </c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0"/>
      <c r="AA404" s="20"/>
      <c r="AB404" s="28" t="s">
        <v>1238</v>
      </c>
      <c r="AC404" s="21"/>
      <c r="AD404" s="28" t="s">
        <v>1212</v>
      </c>
      <c r="AE404" s="20"/>
    </row>
    <row r="405" spans="1:31" s="1" customFormat="1" ht="25.5" customHeight="1">
      <c r="A405" s="24" t="s">
        <v>1239</v>
      </c>
      <c r="B405" s="28" t="s">
        <v>1240</v>
      </c>
      <c r="C405" s="28" t="s">
        <v>1210</v>
      </c>
      <c r="D405" s="56">
        <v>200</v>
      </c>
      <c r="E405" s="20"/>
      <c r="F405" s="24" t="s">
        <v>1211</v>
      </c>
      <c r="G405" s="28" t="s">
        <v>132</v>
      </c>
      <c r="H405" s="24">
        <v>150</v>
      </c>
      <c r="I405" s="21">
        <f t="shared" si="28"/>
        <v>150</v>
      </c>
      <c r="J405" s="24">
        <v>150</v>
      </c>
      <c r="K405" s="24">
        <v>150</v>
      </c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0"/>
      <c r="AA405" s="20"/>
      <c r="AB405" s="28" t="s">
        <v>1240</v>
      </c>
      <c r="AC405" s="21"/>
      <c r="AD405" s="28" t="s">
        <v>1212</v>
      </c>
      <c r="AE405" s="20"/>
    </row>
    <row r="406" spans="1:31" s="1" customFormat="1" ht="25.5" customHeight="1">
      <c r="A406" s="24" t="s">
        <v>1241</v>
      </c>
      <c r="B406" s="28" t="s">
        <v>1242</v>
      </c>
      <c r="C406" s="28" t="s">
        <v>1210</v>
      </c>
      <c r="D406" s="56">
        <v>200</v>
      </c>
      <c r="E406" s="20"/>
      <c r="F406" s="24" t="s">
        <v>1211</v>
      </c>
      <c r="G406" s="28" t="s">
        <v>132</v>
      </c>
      <c r="H406" s="24">
        <v>150</v>
      </c>
      <c r="I406" s="21">
        <f t="shared" si="28"/>
        <v>150</v>
      </c>
      <c r="J406" s="24">
        <v>150</v>
      </c>
      <c r="K406" s="24">
        <v>150</v>
      </c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0"/>
      <c r="AA406" s="20"/>
      <c r="AB406" s="28" t="s">
        <v>1242</v>
      </c>
      <c r="AC406" s="21"/>
      <c r="AD406" s="28" t="s">
        <v>1212</v>
      </c>
      <c r="AE406" s="20"/>
    </row>
    <row r="407" spans="1:31" s="1" customFormat="1" ht="25.5" customHeight="1">
      <c r="A407" s="24" t="s">
        <v>1243</v>
      </c>
      <c r="B407" s="28" t="s">
        <v>1244</v>
      </c>
      <c r="C407" s="28" t="s">
        <v>1210</v>
      </c>
      <c r="D407" s="56">
        <v>200</v>
      </c>
      <c r="E407" s="20"/>
      <c r="F407" s="24" t="s">
        <v>1211</v>
      </c>
      <c r="G407" s="28" t="s">
        <v>132</v>
      </c>
      <c r="H407" s="24">
        <v>150</v>
      </c>
      <c r="I407" s="21">
        <f t="shared" si="28"/>
        <v>150</v>
      </c>
      <c r="J407" s="24">
        <v>150</v>
      </c>
      <c r="K407" s="24">
        <v>150</v>
      </c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0"/>
      <c r="AA407" s="20"/>
      <c r="AB407" s="28" t="s">
        <v>1244</v>
      </c>
      <c r="AC407" s="21"/>
      <c r="AD407" s="28" t="s">
        <v>1212</v>
      </c>
      <c r="AE407" s="20"/>
    </row>
    <row r="408" spans="1:31" s="1" customFormat="1" ht="25.5" customHeight="1">
      <c r="A408" s="24" t="s">
        <v>1245</v>
      </c>
      <c r="B408" s="28" t="s">
        <v>1246</v>
      </c>
      <c r="C408" s="28" t="s">
        <v>1210</v>
      </c>
      <c r="D408" s="56">
        <v>200</v>
      </c>
      <c r="E408" s="20"/>
      <c r="F408" s="24" t="s">
        <v>1211</v>
      </c>
      <c r="G408" s="28" t="s">
        <v>132</v>
      </c>
      <c r="H408" s="24">
        <v>150</v>
      </c>
      <c r="I408" s="21">
        <f t="shared" si="28"/>
        <v>150</v>
      </c>
      <c r="J408" s="24">
        <v>150</v>
      </c>
      <c r="K408" s="24">
        <v>150</v>
      </c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0"/>
      <c r="AA408" s="20"/>
      <c r="AB408" s="28" t="s">
        <v>1246</v>
      </c>
      <c r="AC408" s="21"/>
      <c r="AD408" s="28" t="s">
        <v>1212</v>
      </c>
      <c r="AE408" s="20"/>
    </row>
    <row r="409" spans="1:31" s="1" customFormat="1" ht="25.5" customHeight="1">
      <c r="A409" s="24" t="s">
        <v>1247</v>
      </c>
      <c r="B409" s="28" t="s">
        <v>1248</v>
      </c>
      <c r="C409" s="28" t="s">
        <v>1210</v>
      </c>
      <c r="D409" s="56">
        <v>200</v>
      </c>
      <c r="E409" s="20"/>
      <c r="F409" s="24" t="s">
        <v>1211</v>
      </c>
      <c r="G409" s="28" t="s">
        <v>132</v>
      </c>
      <c r="H409" s="24">
        <v>150</v>
      </c>
      <c r="I409" s="21">
        <f t="shared" si="28"/>
        <v>150</v>
      </c>
      <c r="J409" s="24">
        <v>150</v>
      </c>
      <c r="K409" s="24">
        <v>150</v>
      </c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0"/>
      <c r="AA409" s="20"/>
      <c r="AB409" s="28" t="s">
        <v>1248</v>
      </c>
      <c r="AC409" s="21"/>
      <c r="AD409" s="28" t="s">
        <v>1212</v>
      </c>
      <c r="AE409" s="20"/>
    </row>
    <row r="410" spans="1:31" s="1" customFormat="1" ht="25.5" customHeight="1">
      <c r="A410" s="24" t="s">
        <v>1249</v>
      </c>
      <c r="B410" s="28" t="s">
        <v>1250</v>
      </c>
      <c r="C410" s="28" t="s">
        <v>1210</v>
      </c>
      <c r="D410" s="56">
        <v>200</v>
      </c>
      <c r="E410" s="20"/>
      <c r="F410" s="24" t="s">
        <v>1211</v>
      </c>
      <c r="G410" s="28" t="s">
        <v>132</v>
      </c>
      <c r="H410" s="24">
        <v>150</v>
      </c>
      <c r="I410" s="21">
        <f t="shared" si="28"/>
        <v>150</v>
      </c>
      <c r="J410" s="24">
        <v>150</v>
      </c>
      <c r="K410" s="24">
        <v>150</v>
      </c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0"/>
      <c r="AA410" s="20"/>
      <c r="AB410" s="28" t="s">
        <v>1250</v>
      </c>
      <c r="AC410" s="21"/>
      <c r="AD410" s="28" t="s">
        <v>1212</v>
      </c>
      <c r="AE410" s="20"/>
    </row>
    <row r="411" spans="1:31" s="1" customFormat="1" ht="25.5" customHeight="1">
      <c r="A411" s="24" t="s">
        <v>1251</v>
      </c>
      <c r="B411" s="28" t="s">
        <v>1252</v>
      </c>
      <c r="C411" s="28" t="s">
        <v>1210</v>
      </c>
      <c r="D411" s="56">
        <v>140</v>
      </c>
      <c r="E411" s="20"/>
      <c r="F411" s="24" t="s">
        <v>1211</v>
      </c>
      <c r="G411" s="28" t="s">
        <v>132</v>
      </c>
      <c r="H411" s="24">
        <v>105</v>
      </c>
      <c r="I411" s="21">
        <f t="shared" si="28"/>
        <v>105</v>
      </c>
      <c r="J411" s="24">
        <v>105</v>
      </c>
      <c r="K411" s="24">
        <v>105</v>
      </c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0"/>
      <c r="AA411" s="20"/>
      <c r="AB411" s="28" t="s">
        <v>1252</v>
      </c>
      <c r="AC411" s="21"/>
      <c r="AD411" s="28" t="s">
        <v>1212</v>
      </c>
      <c r="AE411" s="20"/>
    </row>
    <row r="412" spans="1:31" s="1" customFormat="1" ht="25.5" customHeight="1">
      <c r="A412" s="24" t="s">
        <v>1253</v>
      </c>
      <c r="B412" s="28" t="s">
        <v>1254</v>
      </c>
      <c r="C412" s="28" t="s">
        <v>1210</v>
      </c>
      <c r="D412" s="56">
        <v>200</v>
      </c>
      <c r="E412" s="20"/>
      <c r="F412" s="24" t="s">
        <v>1211</v>
      </c>
      <c r="G412" s="28" t="s">
        <v>132</v>
      </c>
      <c r="H412" s="24">
        <v>150</v>
      </c>
      <c r="I412" s="21">
        <f t="shared" si="28"/>
        <v>150</v>
      </c>
      <c r="J412" s="24">
        <v>150</v>
      </c>
      <c r="K412" s="24">
        <v>150</v>
      </c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0"/>
      <c r="AA412" s="20"/>
      <c r="AB412" s="28" t="s">
        <v>1254</v>
      </c>
      <c r="AC412" s="21"/>
      <c r="AD412" s="28" t="s">
        <v>1212</v>
      </c>
      <c r="AE412" s="20"/>
    </row>
    <row r="413" spans="1:31" s="1" customFormat="1" ht="25.5" customHeight="1">
      <c r="A413" s="24" t="s">
        <v>1255</v>
      </c>
      <c r="B413" s="28" t="s">
        <v>1256</v>
      </c>
      <c r="C413" s="28" t="s">
        <v>1210</v>
      </c>
      <c r="D413" s="56">
        <v>200</v>
      </c>
      <c r="E413" s="20"/>
      <c r="F413" s="24" t="s">
        <v>1211</v>
      </c>
      <c r="G413" s="28" t="s">
        <v>132</v>
      </c>
      <c r="H413" s="24">
        <v>150</v>
      </c>
      <c r="I413" s="21">
        <f t="shared" si="28"/>
        <v>150</v>
      </c>
      <c r="J413" s="24">
        <v>150</v>
      </c>
      <c r="K413" s="24">
        <v>150</v>
      </c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0"/>
      <c r="AA413" s="20"/>
      <c r="AB413" s="28" t="s">
        <v>1256</v>
      </c>
      <c r="AC413" s="21"/>
      <c r="AD413" s="28" t="s">
        <v>1212</v>
      </c>
      <c r="AE413" s="20"/>
    </row>
    <row r="414" spans="1:31" s="1" customFormat="1" ht="25.5" customHeight="1">
      <c r="A414" s="24" t="s">
        <v>1257</v>
      </c>
      <c r="B414" s="28" t="s">
        <v>1258</v>
      </c>
      <c r="C414" s="28" t="s">
        <v>1210</v>
      </c>
      <c r="D414" s="56">
        <v>120</v>
      </c>
      <c r="E414" s="20"/>
      <c r="F414" s="24" t="s">
        <v>1211</v>
      </c>
      <c r="G414" s="28" t="s">
        <v>132</v>
      </c>
      <c r="H414" s="24">
        <v>90</v>
      </c>
      <c r="I414" s="21">
        <f t="shared" si="28"/>
        <v>90</v>
      </c>
      <c r="J414" s="24">
        <v>90</v>
      </c>
      <c r="K414" s="24">
        <v>90</v>
      </c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0"/>
      <c r="AA414" s="20"/>
      <c r="AB414" s="28" t="s">
        <v>1258</v>
      </c>
      <c r="AC414" s="21"/>
      <c r="AD414" s="28" t="s">
        <v>1212</v>
      </c>
      <c r="AE414" s="20"/>
    </row>
    <row r="415" spans="1:31" s="1" customFormat="1" ht="25.5" customHeight="1">
      <c r="A415" s="24" t="s">
        <v>1259</v>
      </c>
      <c r="B415" s="28" t="s">
        <v>1260</v>
      </c>
      <c r="C415" s="28" t="s">
        <v>1210</v>
      </c>
      <c r="D415" s="56">
        <v>120</v>
      </c>
      <c r="E415" s="20"/>
      <c r="F415" s="24" t="s">
        <v>1211</v>
      </c>
      <c r="G415" s="28" t="s">
        <v>132</v>
      </c>
      <c r="H415" s="24">
        <v>90</v>
      </c>
      <c r="I415" s="21">
        <f t="shared" si="28"/>
        <v>90</v>
      </c>
      <c r="J415" s="24">
        <v>90</v>
      </c>
      <c r="K415" s="24">
        <v>90</v>
      </c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0"/>
      <c r="AA415" s="20"/>
      <c r="AB415" s="28" t="s">
        <v>1260</v>
      </c>
      <c r="AC415" s="21"/>
      <c r="AD415" s="28" t="s">
        <v>1212</v>
      </c>
      <c r="AE415" s="20"/>
    </row>
    <row r="416" spans="1:31" s="1" customFormat="1" ht="25.5" customHeight="1">
      <c r="A416" s="24" t="s">
        <v>1261</v>
      </c>
      <c r="B416" s="28" t="s">
        <v>1262</v>
      </c>
      <c r="C416" s="28" t="s">
        <v>1210</v>
      </c>
      <c r="D416" s="56">
        <v>120</v>
      </c>
      <c r="E416" s="20"/>
      <c r="F416" s="24" t="s">
        <v>1211</v>
      </c>
      <c r="G416" s="28" t="s">
        <v>132</v>
      </c>
      <c r="H416" s="24">
        <v>90</v>
      </c>
      <c r="I416" s="21">
        <f t="shared" si="28"/>
        <v>90</v>
      </c>
      <c r="J416" s="24">
        <v>90</v>
      </c>
      <c r="K416" s="24">
        <v>90</v>
      </c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0"/>
      <c r="AA416" s="20"/>
      <c r="AB416" s="28" t="s">
        <v>1262</v>
      </c>
      <c r="AC416" s="21"/>
      <c r="AD416" s="28" t="s">
        <v>1212</v>
      </c>
      <c r="AE416" s="20"/>
    </row>
    <row r="417" spans="1:31" s="1" customFormat="1" ht="25.5" customHeight="1">
      <c r="A417" s="24" t="s">
        <v>1263</v>
      </c>
      <c r="B417" s="28" t="s">
        <v>1264</v>
      </c>
      <c r="C417" s="28" t="s">
        <v>1210</v>
      </c>
      <c r="D417" s="56">
        <v>120</v>
      </c>
      <c r="E417" s="20"/>
      <c r="F417" s="24" t="s">
        <v>1211</v>
      </c>
      <c r="G417" s="28" t="s">
        <v>132</v>
      </c>
      <c r="H417" s="24">
        <v>90</v>
      </c>
      <c r="I417" s="21">
        <f t="shared" si="28"/>
        <v>90</v>
      </c>
      <c r="J417" s="24">
        <v>90</v>
      </c>
      <c r="K417" s="24">
        <v>90</v>
      </c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0"/>
      <c r="AA417" s="20"/>
      <c r="AB417" s="28" t="s">
        <v>1264</v>
      </c>
      <c r="AC417" s="21"/>
      <c r="AD417" s="28" t="s">
        <v>1212</v>
      </c>
      <c r="AE417" s="20"/>
    </row>
    <row r="418" spans="1:31" s="1" customFormat="1" ht="25.5" customHeight="1">
      <c r="A418" s="24" t="s">
        <v>1265</v>
      </c>
      <c r="B418" s="28" t="s">
        <v>1266</v>
      </c>
      <c r="C418" s="28" t="s">
        <v>1210</v>
      </c>
      <c r="D418" s="56">
        <v>160</v>
      </c>
      <c r="E418" s="20"/>
      <c r="F418" s="24" t="s">
        <v>1211</v>
      </c>
      <c r="G418" s="28" t="s">
        <v>132</v>
      </c>
      <c r="H418" s="24">
        <v>120</v>
      </c>
      <c r="I418" s="21">
        <f t="shared" si="28"/>
        <v>120</v>
      </c>
      <c r="J418" s="24">
        <v>120</v>
      </c>
      <c r="K418" s="24">
        <v>120</v>
      </c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0"/>
      <c r="AA418" s="20"/>
      <c r="AB418" s="28" t="s">
        <v>1266</v>
      </c>
      <c r="AC418" s="21"/>
      <c r="AD418" s="28" t="s">
        <v>1212</v>
      </c>
      <c r="AE418" s="20"/>
    </row>
    <row r="419" spans="1:31" s="1" customFormat="1" ht="25.5" customHeight="1">
      <c r="A419" s="24" t="s">
        <v>1267</v>
      </c>
      <c r="B419" s="28" t="s">
        <v>1268</v>
      </c>
      <c r="C419" s="28" t="s">
        <v>1210</v>
      </c>
      <c r="D419" s="56">
        <v>200</v>
      </c>
      <c r="E419" s="20"/>
      <c r="F419" s="24" t="s">
        <v>1211</v>
      </c>
      <c r="G419" s="28" t="s">
        <v>132</v>
      </c>
      <c r="H419" s="24">
        <v>150</v>
      </c>
      <c r="I419" s="21">
        <f t="shared" si="28"/>
        <v>150</v>
      </c>
      <c r="J419" s="24">
        <v>150</v>
      </c>
      <c r="K419" s="24">
        <v>150</v>
      </c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0"/>
      <c r="AA419" s="20"/>
      <c r="AB419" s="28" t="s">
        <v>1268</v>
      </c>
      <c r="AC419" s="21"/>
      <c r="AD419" s="28" t="s">
        <v>1212</v>
      </c>
      <c r="AE419" s="20"/>
    </row>
    <row r="420" spans="1:31" s="1" customFormat="1" ht="25.5" customHeight="1">
      <c r="A420" s="24" t="s">
        <v>1269</v>
      </c>
      <c r="B420" s="28" t="s">
        <v>1270</v>
      </c>
      <c r="C420" s="28" t="s">
        <v>1210</v>
      </c>
      <c r="D420" s="56">
        <v>300</v>
      </c>
      <c r="E420" s="20"/>
      <c r="F420" s="24" t="s">
        <v>1211</v>
      </c>
      <c r="G420" s="28" t="s">
        <v>132</v>
      </c>
      <c r="H420" s="24">
        <v>225</v>
      </c>
      <c r="I420" s="21">
        <f t="shared" si="28"/>
        <v>225</v>
      </c>
      <c r="J420" s="24">
        <v>225</v>
      </c>
      <c r="K420" s="24">
        <v>225</v>
      </c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0"/>
      <c r="AA420" s="20"/>
      <c r="AB420" s="28" t="s">
        <v>1270</v>
      </c>
      <c r="AC420" s="21"/>
      <c r="AD420" s="28" t="s">
        <v>1212</v>
      </c>
      <c r="AE420" s="20"/>
    </row>
    <row r="421" spans="1:31" s="1" customFormat="1" ht="25.5" customHeight="1">
      <c r="A421" s="24" t="s">
        <v>1271</v>
      </c>
      <c r="B421" s="28" t="s">
        <v>1272</v>
      </c>
      <c r="C421" s="28" t="s">
        <v>1210</v>
      </c>
      <c r="D421" s="56">
        <v>160</v>
      </c>
      <c r="E421" s="20"/>
      <c r="F421" s="24" t="s">
        <v>1211</v>
      </c>
      <c r="G421" s="28" t="s">
        <v>132</v>
      </c>
      <c r="H421" s="24">
        <v>120</v>
      </c>
      <c r="I421" s="21">
        <f t="shared" si="28"/>
        <v>120</v>
      </c>
      <c r="J421" s="24">
        <v>120</v>
      </c>
      <c r="K421" s="24">
        <v>120</v>
      </c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0"/>
      <c r="AA421" s="20"/>
      <c r="AB421" s="28" t="s">
        <v>1272</v>
      </c>
      <c r="AC421" s="21"/>
      <c r="AD421" s="28" t="s">
        <v>1212</v>
      </c>
      <c r="AE421" s="20"/>
    </row>
    <row r="422" spans="1:31" s="1" customFormat="1" ht="25.5" customHeight="1">
      <c r="A422" s="24" t="s">
        <v>1273</v>
      </c>
      <c r="B422" s="28" t="s">
        <v>1274</v>
      </c>
      <c r="C422" s="28" t="s">
        <v>1210</v>
      </c>
      <c r="D422" s="56">
        <v>120</v>
      </c>
      <c r="E422" s="20"/>
      <c r="F422" s="24" t="s">
        <v>1211</v>
      </c>
      <c r="G422" s="28" t="s">
        <v>132</v>
      </c>
      <c r="H422" s="24">
        <v>90</v>
      </c>
      <c r="I422" s="21">
        <f t="shared" si="28"/>
        <v>90</v>
      </c>
      <c r="J422" s="24">
        <v>90</v>
      </c>
      <c r="K422" s="24">
        <v>90</v>
      </c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0"/>
      <c r="AA422" s="20"/>
      <c r="AB422" s="28" t="s">
        <v>1274</v>
      </c>
      <c r="AC422" s="21"/>
      <c r="AD422" s="28" t="s">
        <v>1212</v>
      </c>
      <c r="AE422" s="20"/>
    </row>
    <row r="423" spans="1:31" s="1" customFormat="1" ht="25.5" customHeight="1">
      <c r="A423" s="24" t="s">
        <v>1275</v>
      </c>
      <c r="B423" s="28" t="s">
        <v>1276</v>
      </c>
      <c r="C423" s="28" t="s">
        <v>1210</v>
      </c>
      <c r="D423" s="56">
        <v>120</v>
      </c>
      <c r="E423" s="20"/>
      <c r="F423" s="24" t="s">
        <v>1211</v>
      </c>
      <c r="G423" s="28" t="s">
        <v>132</v>
      </c>
      <c r="H423" s="24">
        <v>90</v>
      </c>
      <c r="I423" s="21">
        <f t="shared" si="28"/>
        <v>90</v>
      </c>
      <c r="J423" s="24">
        <v>90</v>
      </c>
      <c r="K423" s="24">
        <v>90</v>
      </c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0"/>
      <c r="AA423" s="20"/>
      <c r="AB423" s="28" t="s">
        <v>1276</v>
      </c>
      <c r="AC423" s="21"/>
      <c r="AD423" s="28" t="s">
        <v>1212</v>
      </c>
      <c r="AE423" s="20"/>
    </row>
    <row r="424" spans="1:31" s="1" customFormat="1" ht="25.5" customHeight="1">
      <c r="A424" s="24" t="s">
        <v>1277</v>
      </c>
      <c r="B424" s="28" t="s">
        <v>1278</v>
      </c>
      <c r="C424" s="28" t="s">
        <v>1210</v>
      </c>
      <c r="D424" s="56">
        <v>80</v>
      </c>
      <c r="E424" s="20"/>
      <c r="F424" s="24" t="s">
        <v>1211</v>
      </c>
      <c r="G424" s="28" t="s">
        <v>132</v>
      </c>
      <c r="H424" s="24">
        <v>60</v>
      </c>
      <c r="I424" s="21">
        <f t="shared" si="28"/>
        <v>60</v>
      </c>
      <c r="J424" s="24">
        <v>60</v>
      </c>
      <c r="K424" s="24">
        <v>60</v>
      </c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0"/>
      <c r="AA424" s="20"/>
      <c r="AB424" s="28" t="s">
        <v>1278</v>
      </c>
      <c r="AC424" s="21"/>
      <c r="AD424" s="28" t="s">
        <v>1212</v>
      </c>
      <c r="AE424" s="20"/>
    </row>
    <row r="425" spans="1:31" s="1" customFormat="1" ht="25.5" customHeight="1">
      <c r="A425" s="24" t="s">
        <v>1279</v>
      </c>
      <c r="B425" s="28" t="s">
        <v>1280</v>
      </c>
      <c r="C425" s="28" t="s">
        <v>1210</v>
      </c>
      <c r="D425" s="56">
        <v>120</v>
      </c>
      <c r="E425" s="20"/>
      <c r="F425" s="24" t="s">
        <v>1211</v>
      </c>
      <c r="G425" s="28" t="s">
        <v>132</v>
      </c>
      <c r="H425" s="24">
        <v>90</v>
      </c>
      <c r="I425" s="21">
        <f t="shared" si="28"/>
        <v>90</v>
      </c>
      <c r="J425" s="24">
        <v>90</v>
      </c>
      <c r="K425" s="24">
        <v>90</v>
      </c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0"/>
      <c r="AA425" s="20"/>
      <c r="AB425" s="28" t="s">
        <v>1280</v>
      </c>
      <c r="AC425" s="21"/>
      <c r="AD425" s="28" t="s">
        <v>1212</v>
      </c>
      <c r="AE425" s="20"/>
    </row>
    <row r="426" spans="1:31" s="1" customFormat="1" ht="25.5" customHeight="1">
      <c r="A426" s="24" t="s">
        <v>1281</v>
      </c>
      <c r="B426" s="28" t="s">
        <v>1282</v>
      </c>
      <c r="C426" s="28" t="s">
        <v>1210</v>
      </c>
      <c r="D426" s="56">
        <v>200</v>
      </c>
      <c r="E426" s="20"/>
      <c r="F426" s="24" t="s">
        <v>1211</v>
      </c>
      <c r="G426" s="28" t="s">
        <v>132</v>
      </c>
      <c r="H426" s="24">
        <v>150</v>
      </c>
      <c r="I426" s="21">
        <f t="shared" si="28"/>
        <v>150</v>
      </c>
      <c r="J426" s="24">
        <v>150</v>
      </c>
      <c r="K426" s="24">
        <v>150</v>
      </c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0"/>
      <c r="AA426" s="20"/>
      <c r="AB426" s="28" t="s">
        <v>1282</v>
      </c>
      <c r="AC426" s="21"/>
      <c r="AD426" s="28" t="s">
        <v>1212</v>
      </c>
      <c r="AE426" s="20"/>
    </row>
    <row r="427" spans="1:31" s="1" customFormat="1" ht="25.5" customHeight="1">
      <c r="A427" s="24" t="s">
        <v>1283</v>
      </c>
      <c r="B427" s="28" t="s">
        <v>1284</v>
      </c>
      <c r="C427" s="28" t="s">
        <v>1210</v>
      </c>
      <c r="D427" s="56">
        <v>120</v>
      </c>
      <c r="E427" s="20"/>
      <c r="F427" s="24" t="s">
        <v>1211</v>
      </c>
      <c r="G427" s="28" t="s">
        <v>132</v>
      </c>
      <c r="H427" s="24">
        <v>90</v>
      </c>
      <c r="I427" s="21">
        <f t="shared" si="28"/>
        <v>90</v>
      </c>
      <c r="J427" s="24">
        <v>90</v>
      </c>
      <c r="K427" s="24">
        <v>90</v>
      </c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0"/>
      <c r="AA427" s="20"/>
      <c r="AB427" s="28" t="s">
        <v>1284</v>
      </c>
      <c r="AC427" s="21"/>
      <c r="AD427" s="28" t="s">
        <v>1212</v>
      </c>
      <c r="AE427" s="20"/>
    </row>
    <row r="428" spans="1:31" s="1" customFormat="1" ht="25.5" customHeight="1">
      <c r="A428" s="24" t="s">
        <v>1285</v>
      </c>
      <c r="B428" s="28" t="s">
        <v>1286</v>
      </c>
      <c r="C428" s="28" t="s">
        <v>1210</v>
      </c>
      <c r="D428" s="56">
        <v>100</v>
      </c>
      <c r="E428" s="20"/>
      <c r="F428" s="24" t="s">
        <v>1211</v>
      </c>
      <c r="G428" s="28" t="s">
        <v>132</v>
      </c>
      <c r="H428" s="24">
        <v>75</v>
      </c>
      <c r="I428" s="21">
        <f t="shared" si="28"/>
        <v>75</v>
      </c>
      <c r="J428" s="24">
        <v>75</v>
      </c>
      <c r="K428" s="24">
        <v>75</v>
      </c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0"/>
      <c r="AA428" s="20"/>
      <c r="AB428" s="28" t="s">
        <v>1286</v>
      </c>
      <c r="AC428" s="21"/>
      <c r="AD428" s="28" t="s">
        <v>1212</v>
      </c>
      <c r="AE428" s="20"/>
    </row>
    <row r="429" spans="1:31" s="1" customFormat="1" ht="25.5" customHeight="1">
      <c r="A429" s="24" t="s">
        <v>1287</v>
      </c>
      <c r="B429" s="28" t="s">
        <v>1288</v>
      </c>
      <c r="C429" s="28" t="s">
        <v>1210</v>
      </c>
      <c r="D429" s="56">
        <v>60</v>
      </c>
      <c r="E429" s="20"/>
      <c r="F429" s="24" t="s">
        <v>1211</v>
      </c>
      <c r="G429" s="28" t="s">
        <v>132</v>
      </c>
      <c r="H429" s="24">
        <v>45</v>
      </c>
      <c r="I429" s="21">
        <f t="shared" si="28"/>
        <v>45</v>
      </c>
      <c r="J429" s="24">
        <v>45</v>
      </c>
      <c r="K429" s="24">
        <v>45</v>
      </c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0"/>
      <c r="AA429" s="20"/>
      <c r="AB429" s="28" t="s">
        <v>1288</v>
      </c>
      <c r="AC429" s="21"/>
      <c r="AD429" s="28" t="s">
        <v>1212</v>
      </c>
      <c r="AE429" s="20"/>
    </row>
    <row r="430" spans="1:31" s="1" customFormat="1" ht="25.5" customHeight="1">
      <c r="A430" s="24" t="s">
        <v>1289</v>
      </c>
      <c r="B430" s="28" t="s">
        <v>1290</v>
      </c>
      <c r="C430" s="28" t="s">
        <v>1210</v>
      </c>
      <c r="D430" s="56">
        <v>50</v>
      </c>
      <c r="E430" s="20"/>
      <c r="F430" s="24" t="s">
        <v>1211</v>
      </c>
      <c r="G430" s="28" t="s">
        <v>132</v>
      </c>
      <c r="H430" s="24">
        <v>37.5</v>
      </c>
      <c r="I430" s="21">
        <f t="shared" si="28"/>
        <v>37.5</v>
      </c>
      <c r="J430" s="24">
        <v>37.5</v>
      </c>
      <c r="K430" s="24">
        <v>37.5</v>
      </c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0"/>
      <c r="AA430" s="20"/>
      <c r="AB430" s="28" t="s">
        <v>1290</v>
      </c>
      <c r="AC430" s="21"/>
      <c r="AD430" s="28" t="s">
        <v>1212</v>
      </c>
      <c r="AE430" s="20"/>
    </row>
    <row r="431" spans="1:31" s="1" customFormat="1" ht="25.5" customHeight="1">
      <c r="A431" s="24" t="s">
        <v>1291</v>
      </c>
      <c r="B431" s="28" t="s">
        <v>1292</v>
      </c>
      <c r="C431" s="28" t="s">
        <v>1210</v>
      </c>
      <c r="D431" s="56">
        <v>140</v>
      </c>
      <c r="E431" s="20"/>
      <c r="F431" s="24" t="s">
        <v>1211</v>
      </c>
      <c r="G431" s="28" t="s">
        <v>132</v>
      </c>
      <c r="H431" s="24">
        <v>105</v>
      </c>
      <c r="I431" s="21">
        <f t="shared" si="28"/>
        <v>105</v>
      </c>
      <c r="J431" s="24">
        <v>105</v>
      </c>
      <c r="K431" s="24">
        <v>105</v>
      </c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0"/>
      <c r="AA431" s="20"/>
      <c r="AB431" s="28" t="s">
        <v>1292</v>
      </c>
      <c r="AC431" s="21"/>
      <c r="AD431" s="28" t="s">
        <v>1212</v>
      </c>
      <c r="AE431" s="20"/>
    </row>
    <row r="432" spans="1:31" s="1" customFormat="1" ht="25.5" customHeight="1">
      <c r="A432" s="24" t="s">
        <v>1293</v>
      </c>
      <c r="B432" s="28" t="s">
        <v>734</v>
      </c>
      <c r="C432" s="28" t="s">
        <v>1210</v>
      </c>
      <c r="D432" s="56">
        <v>220</v>
      </c>
      <c r="E432" s="20"/>
      <c r="F432" s="24" t="s">
        <v>1211</v>
      </c>
      <c r="G432" s="28" t="s">
        <v>132</v>
      </c>
      <c r="H432" s="24">
        <v>165</v>
      </c>
      <c r="I432" s="21">
        <f t="shared" si="28"/>
        <v>165</v>
      </c>
      <c r="J432" s="24">
        <v>165</v>
      </c>
      <c r="K432" s="24">
        <v>165</v>
      </c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0"/>
      <c r="AA432" s="20"/>
      <c r="AB432" s="28" t="s">
        <v>734</v>
      </c>
      <c r="AC432" s="21"/>
      <c r="AD432" s="28" t="s">
        <v>1212</v>
      </c>
      <c r="AE432" s="20"/>
    </row>
    <row r="433" spans="1:31" s="1" customFormat="1" ht="25.5" customHeight="1">
      <c r="A433" s="24" t="s">
        <v>1294</v>
      </c>
      <c r="B433" s="28" t="s">
        <v>1295</v>
      </c>
      <c r="C433" s="28" t="s">
        <v>1210</v>
      </c>
      <c r="D433" s="56">
        <v>100</v>
      </c>
      <c r="E433" s="20"/>
      <c r="F433" s="24" t="s">
        <v>1211</v>
      </c>
      <c r="G433" s="28" t="s">
        <v>132</v>
      </c>
      <c r="H433" s="24">
        <v>75</v>
      </c>
      <c r="I433" s="21">
        <f t="shared" si="28"/>
        <v>75</v>
      </c>
      <c r="J433" s="24">
        <v>75</v>
      </c>
      <c r="K433" s="24">
        <v>75</v>
      </c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0"/>
      <c r="AA433" s="20"/>
      <c r="AB433" s="28" t="s">
        <v>1295</v>
      </c>
      <c r="AC433" s="21"/>
      <c r="AD433" s="28" t="s">
        <v>1212</v>
      </c>
      <c r="AE433" s="20"/>
    </row>
    <row r="434" spans="1:31" s="1" customFormat="1" ht="25.5" customHeight="1">
      <c r="A434" s="24" t="s">
        <v>1296</v>
      </c>
      <c r="B434" s="28" t="s">
        <v>1297</v>
      </c>
      <c r="C434" s="28" t="s">
        <v>1210</v>
      </c>
      <c r="D434" s="56">
        <v>200</v>
      </c>
      <c r="E434" s="20"/>
      <c r="F434" s="24" t="s">
        <v>1211</v>
      </c>
      <c r="G434" s="28" t="s">
        <v>132</v>
      </c>
      <c r="H434" s="24">
        <v>150</v>
      </c>
      <c r="I434" s="21">
        <f t="shared" si="28"/>
        <v>150</v>
      </c>
      <c r="J434" s="24">
        <v>150</v>
      </c>
      <c r="K434" s="24">
        <v>150</v>
      </c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0"/>
      <c r="AA434" s="20"/>
      <c r="AB434" s="28" t="s">
        <v>1297</v>
      </c>
      <c r="AC434" s="21"/>
      <c r="AD434" s="28" t="s">
        <v>1212</v>
      </c>
      <c r="AE434" s="20"/>
    </row>
    <row r="435" spans="1:31" s="1" customFormat="1" ht="25.5" customHeight="1">
      <c r="A435" s="24" t="s">
        <v>1298</v>
      </c>
      <c r="B435" s="28" t="s">
        <v>1299</v>
      </c>
      <c r="C435" s="28" t="s">
        <v>1210</v>
      </c>
      <c r="D435" s="56">
        <v>30</v>
      </c>
      <c r="E435" s="20"/>
      <c r="F435" s="24" t="s">
        <v>1211</v>
      </c>
      <c r="G435" s="28" t="s">
        <v>132</v>
      </c>
      <c r="H435" s="24">
        <v>22.5</v>
      </c>
      <c r="I435" s="21">
        <f t="shared" si="28"/>
        <v>22.5</v>
      </c>
      <c r="J435" s="24">
        <v>22.5</v>
      </c>
      <c r="K435" s="24">
        <v>22.5</v>
      </c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0"/>
      <c r="AA435" s="20"/>
      <c r="AB435" s="28" t="s">
        <v>1299</v>
      </c>
      <c r="AC435" s="21"/>
      <c r="AD435" s="28" t="s">
        <v>1212</v>
      </c>
      <c r="AE435" s="20"/>
    </row>
    <row r="436" spans="1:31" s="1" customFormat="1" ht="25.5" customHeight="1">
      <c r="A436" s="24" t="s">
        <v>1300</v>
      </c>
      <c r="B436" s="28" t="s">
        <v>704</v>
      </c>
      <c r="C436" s="28" t="s">
        <v>1210</v>
      </c>
      <c r="D436" s="56">
        <v>50</v>
      </c>
      <c r="E436" s="20"/>
      <c r="F436" s="24" t="s">
        <v>1211</v>
      </c>
      <c r="G436" s="28" t="s">
        <v>132</v>
      </c>
      <c r="H436" s="24">
        <v>37.5</v>
      </c>
      <c r="I436" s="21">
        <f t="shared" si="28"/>
        <v>37.5</v>
      </c>
      <c r="J436" s="24">
        <v>37.5</v>
      </c>
      <c r="K436" s="24">
        <v>37.5</v>
      </c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0"/>
      <c r="AA436" s="20"/>
      <c r="AB436" s="28" t="s">
        <v>704</v>
      </c>
      <c r="AC436" s="21"/>
      <c r="AD436" s="28" t="s">
        <v>1212</v>
      </c>
      <c r="AE436" s="20"/>
    </row>
    <row r="437" spans="1:31" s="1" customFormat="1" ht="25.5" customHeight="1">
      <c r="A437" s="24" t="s">
        <v>1301</v>
      </c>
      <c r="B437" s="28" t="s">
        <v>1302</v>
      </c>
      <c r="C437" s="28" t="s">
        <v>1210</v>
      </c>
      <c r="D437" s="56">
        <v>120</v>
      </c>
      <c r="E437" s="20"/>
      <c r="F437" s="24" t="s">
        <v>1211</v>
      </c>
      <c r="G437" s="28" t="s">
        <v>132</v>
      </c>
      <c r="H437" s="24">
        <v>90</v>
      </c>
      <c r="I437" s="21">
        <f t="shared" si="28"/>
        <v>90</v>
      </c>
      <c r="J437" s="24">
        <v>90</v>
      </c>
      <c r="K437" s="24">
        <v>90</v>
      </c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0"/>
      <c r="AA437" s="20"/>
      <c r="AB437" s="28" t="s">
        <v>1302</v>
      </c>
      <c r="AC437" s="21"/>
      <c r="AD437" s="28" t="s">
        <v>1212</v>
      </c>
      <c r="AE437" s="20"/>
    </row>
    <row r="438" spans="1:31" s="1" customFormat="1" ht="25.5" customHeight="1">
      <c r="A438" s="24" t="s">
        <v>1303</v>
      </c>
      <c r="B438" s="28" t="s">
        <v>1304</v>
      </c>
      <c r="C438" s="28" t="s">
        <v>1210</v>
      </c>
      <c r="D438" s="56">
        <v>120</v>
      </c>
      <c r="E438" s="20"/>
      <c r="F438" s="24" t="s">
        <v>1211</v>
      </c>
      <c r="G438" s="28" t="s">
        <v>132</v>
      </c>
      <c r="H438" s="24">
        <v>90</v>
      </c>
      <c r="I438" s="21">
        <f t="shared" si="28"/>
        <v>90</v>
      </c>
      <c r="J438" s="24">
        <v>90</v>
      </c>
      <c r="K438" s="24">
        <v>90</v>
      </c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0"/>
      <c r="AA438" s="20"/>
      <c r="AB438" s="28" t="s">
        <v>1304</v>
      </c>
      <c r="AC438" s="21"/>
      <c r="AD438" s="28" t="s">
        <v>1212</v>
      </c>
      <c r="AE438" s="20"/>
    </row>
    <row r="439" spans="1:31" s="1" customFormat="1" ht="25.5" customHeight="1">
      <c r="A439" s="24" t="s">
        <v>1305</v>
      </c>
      <c r="B439" s="28" t="s">
        <v>1306</v>
      </c>
      <c r="C439" s="28" t="s">
        <v>1210</v>
      </c>
      <c r="D439" s="56">
        <v>80</v>
      </c>
      <c r="E439" s="20"/>
      <c r="F439" s="24" t="s">
        <v>1211</v>
      </c>
      <c r="G439" s="28" t="s">
        <v>132</v>
      </c>
      <c r="H439" s="24">
        <v>60</v>
      </c>
      <c r="I439" s="21">
        <f t="shared" si="28"/>
        <v>60</v>
      </c>
      <c r="J439" s="24">
        <v>60</v>
      </c>
      <c r="K439" s="24">
        <v>60</v>
      </c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0"/>
      <c r="AA439" s="20"/>
      <c r="AB439" s="28" t="s">
        <v>1306</v>
      </c>
      <c r="AC439" s="21"/>
      <c r="AD439" s="28" t="s">
        <v>1212</v>
      </c>
      <c r="AE439" s="20"/>
    </row>
    <row r="440" spans="1:31" s="1" customFormat="1" ht="25.5" customHeight="1">
      <c r="A440" s="24" t="s">
        <v>1307</v>
      </c>
      <c r="B440" s="28" t="s">
        <v>175</v>
      </c>
      <c r="C440" s="28" t="s">
        <v>1210</v>
      </c>
      <c r="D440" s="56">
        <v>95</v>
      </c>
      <c r="E440" s="20"/>
      <c r="F440" s="24" t="s">
        <v>1211</v>
      </c>
      <c r="G440" s="28" t="s">
        <v>132</v>
      </c>
      <c r="H440" s="24">
        <v>71.25</v>
      </c>
      <c r="I440" s="21">
        <f t="shared" si="28"/>
        <v>71.25</v>
      </c>
      <c r="J440" s="24">
        <v>71.25</v>
      </c>
      <c r="K440" s="24">
        <v>71.25</v>
      </c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0"/>
      <c r="AA440" s="20"/>
      <c r="AB440" s="28" t="s">
        <v>175</v>
      </c>
      <c r="AC440" s="21"/>
      <c r="AD440" s="28" t="s">
        <v>1212</v>
      </c>
      <c r="AE440" s="20"/>
    </row>
    <row r="441" spans="1:31" s="1" customFormat="1" ht="25.5" customHeight="1">
      <c r="A441" s="24" t="s">
        <v>1308</v>
      </c>
      <c r="B441" s="28" t="s">
        <v>1309</v>
      </c>
      <c r="C441" s="28" t="s">
        <v>1210</v>
      </c>
      <c r="D441" s="56">
        <v>200</v>
      </c>
      <c r="E441" s="20"/>
      <c r="F441" s="24" t="s">
        <v>1211</v>
      </c>
      <c r="G441" s="28" t="s">
        <v>132</v>
      </c>
      <c r="H441" s="24">
        <v>150</v>
      </c>
      <c r="I441" s="21">
        <f t="shared" si="28"/>
        <v>150</v>
      </c>
      <c r="J441" s="24">
        <v>150</v>
      </c>
      <c r="K441" s="24">
        <v>150</v>
      </c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0"/>
      <c r="AA441" s="20"/>
      <c r="AB441" s="28" t="s">
        <v>1309</v>
      </c>
      <c r="AC441" s="21"/>
      <c r="AD441" s="28" t="s">
        <v>1212</v>
      </c>
      <c r="AE441" s="20"/>
    </row>
    <row r="442" spans="1:31" s="1" customFormat="1" ht="25.5" customHeight="1">
      <c r="A442" s="24" t="s">
        <v>1310</v>
      </c>
      <c r="B442" s="28" t="s">
        <v>1311</v>
      </c>
      <c r="C442" s="28" t="s">
        <v>1210</v>
      </c>
      <c r="D442" s="56">
        <v>300</v>
      </c>
      <c r="E442" s="20"/>
      <c r="F442" s="24" t="s">
        <v>1211</v>
      </c>
      <c r="G442" s="28" t="s">
        <v>132</v>
      </c>
      <c r="H442" s="24">
        <v>225</v>
      </c>
      <c r="I442" s="21">
        <f t="shared" si="28"/>
        <v>225</v>
      </c>
      <c r="J442" s="24">
        <v>225</v>
      </c>
      <c r="K442" s="24">
        <v>225</v>
      </c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0"/>
      <c r="AA442" s="20"/>
      <c r="AB442" s="28" t="s">
        <v>1311</v>
      </c>
      <c r="AC442" s="21"/>
      <c r="AD442" s="28" t="s">
        <v>1212</v>
      </c>
      <c r="AE442" s="20"/>
    </row>
    <row r="443" spans="1:31" s="1" customFormat="1" ht="25.5" customHeight="1">
      <c r="A443" s="24" t="s">
        <v>1312</v>
      </c>
      <c r="B443" s="28" t="s">
        <v>1313</v>
      </c>
      <c r="C443" s="28" t="s">
        <v>1210</v>
      </c>
      <c r="D443" s="56">
        <v>90</v>
      </c>
      <c r="E443" s="20"/>
      <c r="F443" s="24" t="s">
        <v>1211</v>
      </c>
      <c r="G443" s="28" t="s">
        <v>132</v>
      </c>
      <c r="H443" s="24">
        <v>67.5</v>
      </c>
      <c r="I443" s="21">
        <f t="shared" si="28"/>
        <v>67.5</v>
      </c>
      <c r="J443" s="24">
        <v>67.5</v>
      </c>
      <c r="K443" s="24">
        <v>67.5</v>
      </c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0"/>
      <c r="AA443" s="20"/>
      <c r="AB443" s="28" t="s">
        <v>1313</v>
      </c>
      <c r="AC443" s="21"/>
      <c r="AD443" s="28" t="s">
        <v>1212</v>
      </c>
      <c r="AE443" s="20"/>
    </row>
    <row r="444" spans="1:31" s="1" customFormat="1" ht="25.5" customHeight="1">
      <c r="A444" s="24" t="s">
        <v>1314</v>
      </c>
      <c r="B444" s="28" t="s">
        <v>1315</v>
      </c>
      <c r="C444" s="28" t="s">
        <v>1210</v>
      </c>
      <c r="D444" s="56">
        <v>80</v>
      </c>
      <c r="E444" s="20"/>
      <c r="F444" s="24" t="s">
        <v>1211</v>
      </c>
      <c r="G444" s="28" t="s">
        <v>132</v>
      </c>
      <c r="H444" s="24">
        <v>60</v>
      </c>
      <c r="I444" s="21">
        <f t="shared" si="28"/>
        <v>60</v>
      </c>
      <c r="J444" s="24">
        <v>60</v>
      </c>
      <c r="K444" s="24">
        <v>60</v>
      </c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0"/>
      <c r="AA444" s="20"/>
      <c r="AB444" s="28" t="s">
        <v>1315</v>
      </c>
      <c r="AC444" s="21"/>
      <c r="AD444" s="28" t="s">
        <v>1212</v>
      </c>
      <c r="AE444" s="20"/>
    </row>
    <row r="445" spans="1:31" s="1" customFormat="1" ht="25.5" customHeight="1">
      <c r="A445" s="24" t="s">
        <v>1316</v>
      </c>
      <c r="B445" s="28" t="s">
        <v>1317</v>
      </c>
      <c r="C445" s="28" t="s">
        <v>1210</v>
      </c>
      <c r="D445" s="56">
        <v>300</v>
      </c>
      <c r="E445" s="20"/>
      <c r="F445" s="24" t="s">
        <v>1211</v>
      </c>
      <c r="G445" s="28" t="s">
        <v>132</v>
      </c>
      <c r="H445" s="24">
        <v>225</v>
      </c>
      <c r="I445" s="21">
        <f t="shared" si="28"/>
        <v>225</v>
      </c>
      <c r="J445" s="24">
        <v>225</v>
      </c>
      <c r="K445" s="24">
        <v>225</v>
      </c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0"/>
      <c r="AA445" s="20"/>
      <c r="AB445" s="28" t="s">
        <v>1317</v>
      </c>
      <c r="AC445" s="21"/>
      <c r="AD445" s="28" t="s">
        <v>1212</v>
      </c>
      <c r="AE445" s="20"/>
    </row>
    <row r="446" spans="1:31" s="1" customFormat="1" ht="25.5" customHeight="1">
      <c r="A446" s="24" t="s">
        <v>1318</v>
      </c>
      <c r="B446" s="28" t="s">
        <v>1319</v>
      </c>
      <c r="C446" s="28" t="s">
        <v>1210</v>
      </c>
      <c r="D446" s="56">
        <v>300</v>
      </c>
      <c r="E446" s="20"/>
      <c r="F446" s="24" t="s">
        <v>1211</v>
      </c>
      <c r="G446" s="28" t="s">
        <v>132</v>
      </c>
      <c r="H446" s="24">
        <v>225</v>
      </c>
      <c r="I446" s="21">
        <f t="shared" si="28"/>
        <v>225</v>
      </c>
      <c r="J446" s="24">
        <v>225</v>
      </c>
      <c r="K446" s="24">
        <v>225</v>
      </c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0"/>
      <c r="AA446" s="20"/>
      <c r="AB446" s="28" t="s">
        <v>1319</v>
      </c>
      <c r="AC446" s="21"/>
      <c r="AD446" s="28" t="s">
        <v>1212</v>
      </c>
      <c r="AE446" s="20"/>
    </row>
    <row r="447" spans="1:31" s="1" customFormat="1" ht="25.5" customHeight="1">
      <c r="A447" s="24" t="s">
        <v>1320</v>
      </c>
      <c r="B447" s="28" t="s">
        <v>1246</v>
      </c>
      <c r="C447" s="28" t="s">
        <v>1210</v>
      </c>
      <c r="D447" s="56">
        <v>80</v>
      </c>
      <c r="E447" s="20"/>
      <c r="F447" s="24" t="s">
        <v>1211</v>
      </c>
      <c r="G447" s="28" t="s">
        <v>132</v>
      </c>
      <c r="H447" s="24">
        <v>60</v>
      </c>
      <c r="I447" s="21">
        <f t="shared" si="28"/>
        <v>60</v>
      </c>
      <c r="J447" s="24">
        <v>60</v>
      </c>
      <c r="K447" s="24">
        <v>60</v>
      </c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0"/>
      <c r="AA447" s="20"/>
      <c r="AB447" s="28" t="s">
        <v>1246</v>
      </c>
      <c r="AC447" s="21"/>
      <c r="AD447" s="28" t="s">
        <v>1212</v>
      </c>
      <c r="AE447" s="20"/>
    </row>
    <row r="448" spans="1:31" s="1" customFormat="1" ht="25.5" customHeight="1">
      <c r="A448" s="24" t="s">
        <v>1321</v>
      </c>
      <c r="B448" s="28" t="s">
        <v>1246</v>
      </c>
      <c r="C448" s="28" t="s">
        <v>1210</v>
      </c>
      <c r="D448" s="56">
        <v>200</v>
      </c>
      <c r="E448" s="20"/>
      <c r="F448" s="24" t="s">
        <v>1211</v>
      </c>
      <c r="G448" s="28" t="s">
        <v>132</v>
      </c>
      <c r="H448" s="24">
        <v>150</v>
      </c>
      <c r="I448" s="21">
        <f t="shared" si="28"/>
        <v>150</v>
      </c>
      <c r="J448" s="24">
        <v>150</v>
      </c>
      <c r="K448" s="24">
        <v>150</v>
      </c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0"/>
      <c r="AA448" s="20"/>
      <c r="AB448" s="28" t="s">
        <v>1246</v>
      </c>
      <c r="AC448" s="21"/>
      <c r="AD448" s="28" t="s">
        <v>1212</v>
      </c>
      <c r="AE448" s="20"/>
    </row>
    <row r="449" spans="1:31" s="1" customFormat="1" ht="25.5" customHeight="1">
      <c r="A449" s="24" t="s">
        <v>1322</v>
      </c>
      <c r="B449" s="28" t="s">
        <v>1323</v>
      </c>
      <c r="C449" s="28" t="s">
        <v>1210</v>
      </c>
      <c r="D449" s="56">
        <v>200</v>
      </c>
      <c r="E449" s="20"/>
      <c r="F449" s="24" t="s">
        <v>1211</v>
      </c>
      <c r="G449" s="28" t="s">
        <v>132</v>
      </c>
      <c r="H449" s="24">
        <v>150</v>
      </c>
      <c r="I449" s="21">
        <f t="shared" si="28"/>
        <v>150</v>
      </c>
      <c r="J449" s="24">
        <v>150</v>
      </c>
      <c r="K449" s="24">
        <v>150</v>
      </c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0"/>
      <c r="AA449" s="20"/>
      <c r="AB449" s="28" t="s">
        <v>1323</v>
      </c>
      <c r="AC449" s="21"/>
      <c r="AD449" s="28" t="s">
        <v>1212</v>
      </c>
      <c r="AE449" s="20"/>
    </row>
    <row r="450" spans="1:31" s="1" customFormat="1" ht="25.5" customHeight="1">
      <c r="A450" s="24" t="s">
        <v>1324</v>
      </c>
      <c r="B450" s="28" t="s">
        <v>1325</v>
      </c>
      <c r="C450" s="28" t="s">
        <v>1210</v>
      </c>
      <c r="D450" s="56">
        <v>160</v>
      </c>
      <c r="E450" s="20"/>
      <c r="F450" s="24" t="s">
        <v>1211</v>
      </c>
      <c r="G450" s="28" t="s">
        <v>132</v>
      </c>
      <c r="H450" s="24">
        <v>120</v>
      </c>
      <c r="I450" s="21">
        <f t="shared" si="28"/>
        <v>120</v>
      </c>
      <c r="J450" s="24">
        <v>120</v>
      </c>
      <c r="K450" s="24">
        <v>120</v>
      </c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0"/>
      <c r="AA450" s="20"/>
      <c r="AB450" s="28" t="s">
        <v>1325</v>
      </c>
      <c r="AC450" s="21"/>
      <c r="AD450" s="28" t="s">
        <v>1212</v>
      </c>
      <c r="AE450" s="20"/>
    </row>
    <row r="451" spans="1:31" s="1" customFormat="1" ht="25.5" customHeight="1">
      <c r="A451" s="24" t="s">
        <v>1326</v>
      </c>
      <c r="B451" s="28" t="s">
        <v>1327</v>
      </c>
      <c r="C451" s="28" t="s">
        <v>1210</v>
      </c>
      <c r="D451" s="56">
        <v>200</v>
      </c>
      <c r="E451" s="20"/>
      <c r="F451" s="24" t="s">
        <v>1211</v>
      </c>
      <c r="G451" s="28" t="s">
        <v>132</v>
      </c>
      <c r="H451" s="24">
        <v>150</v>
      </c>
      <c r="I451" s="21">
        <f t="shared" si="28"/>
        <v>150</v>
      </c>
      <c r="J451" s="24">
        <v>150</v>
      </c>
      <c r="K451" s="24">
        <v>150</v>
      </c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0"/>
      <c r="AA451" s="20"/>
      <c r="AB451" s="28" t="s">
        <v>1327</v>
      </c>
      <c r="AC451" s="21"/>
      <c r="AD451" s="28" t="s">
        <v>1212</v>
      </c>
      <c r="AE451" s="20"/>
    </row>
    <row r="452" spans="1:31" s="1" customFormat="1" ht="25.5" customHeight="1">
      <c r="A452" s="24" t="s">
        <v>1328</v>
      </c>
      <c r="B452" s="28" t="s">
        <v>1329</v>
      </c>
      <c r="C452" s="28" t="s">
        <v>1210</v>
      </c>
      <c r="D452" s="56">
        <v>200</v>
      </c>
      <c r="E452" s="20"/>
      <c r="F452" s="24" t="s">
        <v>1211</v>
      </c>
      <c r="G452" s="28" t="s">
        <v>132</v>
      </c>
      <c r="H452" s="24">
        <v>150</v>
      </c>
      <c r="I452" s="21">
        <f t="shared" si="28"/>
        <v>150</v>
      </c>
      <c r="J452" s="24">
        <v>150</v>
      </c>
      <c r="K452" s="24">
        <v>150</v>
      </c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0"/>
      <c r="AA452" s="20"/>
      <c r="AB452" s="28" t="s">
        <v>1329</v>
      </c>
      <c r="AC452" s="21"/>
      <c r="AD452" s="28" t="s">
        <v>1212</v>
      </c>
      <c r="AE452" s="20"/>
    </row>
    <row r="453" spans="1:31" s="1" customFormat="1" ht="25.5" customHeight="1">
      <c r="A453" s="24" t="s">
        <v>1330</v>
      </c>
      <c r="B453" s="28" t="s">
        <v>1331</v>
      </c>
      <c r="C453" s="28" t="s">
        <v>1210</v>
      </c>
      <c r="D453" s="56">
        <v>200</v>
      </c>
      <c r="E453" s="20"/>
      <c r="F453" s="24" t="s">
        <v>1211</v>
      </c>
      <c r="G453" s="28" t="s">
        <v>132</v>
      </c>
      <c r="H453" s="24">
        <v>150</v>
      </c>
      <c r="I453" s="21">
        <f t="shared" si="28"/>
        <v>150</v>
      </c>
      <c r="J453" s="24">
        <v>150</v>
      </c>
      <c r="K453" s="24">
        <v>150</v>
      </c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0"/>
      <c r="AA453" s="20"/>
      <c r="AB453" s="28" t="s">
        <v>1331</v>
      </c>
      <c r="AC453" s="21"/>
      <c r="AD453" s="28" t="s">
        <v>1212</v>
      </c>
      <c r="AE453" s="20"/>
    </row>
    <row r="454" spans="1:31" s="1" customFormat="1" ht="25.5" customHeight="1">
      <c r="A454" s="24" t="s">
        <v>1332</v>
      </c>
      <c r="B454" s="28" t="s">
        <v>1333</v>
      </c>
      <c r="C454" s="28" t="s">
        <v>1210</v>
      </c>
      <c r="D454" s="56">
        <v>60</v>
      </c>
      <c r="E454" s="20"/>
      <c r="F454" s="24" t="s">
        <v>1211</v>
      </c>
      <c r="G454" s="28" t="s">
        <v>132</v>
      </c>
      <c r="H454" s="24">
        <v>45</v>
      </c>
      <c r="I454" s="21">
        <f t="shared" si="28"/>
        <v>45</v>
      </c>
      <c r="J454" s="24">
        <v>45</v>
      </c>
      <c r="K454" s="24">
        <v>45</v>
      </c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0"/>
      <c r="AA454" s="20"/>
      <c r="AB454" s="28" t="s">
        <v>1333</v>
      </c>
      <c r="AC454" s="21"/>
      <c r="AD454" s="28" t="s">
        <v>1212</v>
      </c>
      <c r="AE454" s="20"/>
    </row>
    <row r="455" spans="1:31" s="1" customFormat="1" ht="25.5" customHeight="1">
      <c r="A455" s="24" t="s">
        <v>1334</v>
      </c>
      <c r="B455" s="28" t="s">
        <v>1335</v>
      </c>
      <c r="C455" s="28" t="s">
        <v>1210</v>
      </c>
      <c r="D455" s="56">
        <v>200</v>
      </c>
      <c r="E455" s="20"/>
      <c r="F455" s="24" t="s">
        <v>1211</v>
      </c>
      <c r="G455" s="28" t="s">
        <v>132</v>
      </c>
      <c r="H455" s="24">
        <v>150</v>
      </c>
      <c r="I455" s="21">
        <f t="shared" si="28"/>
        <v>150</v>
      </c>
      <c r="J455" s="24">
        <v>150</v>
      </c>
      <c r="K455" s="24">
        <v>150</v>
      </c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0"/>
      <c r="AA455" s="20"/>
      <c r="AB455" s="28" t="s">
        <v>1335</v>
      </c>
      <c r="AC455" s="21"/>
      <c r="AD455" s="28" t="s">
        <v>1212</v>
      </c>
      <c r="AE455" s="20"/>
    </row>
    <row r="456" spans="1:31" s="1" customFormat="1" ht="25.5" customHeight="1">
      <c r="A456" s="24" t="s">
        <v>1336</v>
      </c>
      <c r="B456" s="28" t="s">
        <v>1337</v>
      </c>
      <c r="C456" s="28" t="s">
        <v>1210</v>
      </c>
      <c r="D456" s="56">
        <v>60</v>
      </c>
      <c r="E456" s="20"/>
      <c r="F456" s="24" t="s">
        <v>1211</v>
      </c>
      <c r="G456" s="28" t="s">
        <v>132</v>
      </c>
      <c r="H456" s="24">
        <v>45</v>
      </c>
      <c r="I456" s="21">
        <f t="shared" si="28"/>
        <v>45</v>
      </c>
      <c r="J456" s="24">
        <v>45</v>
      </c>
      <c r="K456" s="24">
        <v>45</v>
      </c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0"/>
      <c r="AA456" s="20"/>
      <c r="AB456" s="28" t="s">
        <v>1337</v>
      </c>
      <c r="AC456" s="21"/>
      <c r="AD456" s="28" t="s">
        <v>1212</v>
      </c>
      <c r="AE456" s="20"/>
    </row>
    <row r="457" spans="1:31" s="1" customFormat="1" ht="25.5" customHeight="1">
      <c r="A457" s="24" t="s">
        <v>1338</v>
      </c>
      <c r="B457" s="28" t="s">
        <v>1339</v>
      </c>
      <c r="C457" s="28" t="s">
        <v>1210</v>
      </c>
      <c r="D457" s="56">
        <v>200</v>
      </c>
      <c r="E457" s="20"/>
      <c r="F457" s="24" t="s">
        <v>1211</v>
      </c>
      <c r="G457" s="28" t="s">
        <v>132</v>
      </c>
      <c r="H457" s="24">
        <v>150</v>
      </c>
      <c r="I457" s="21">
        <f t="shared" si="28"/>
        <v>150</v>
      </c>
      <c r="J457" s="24">
        <v>150</v>
      </c>
      <c r="K457" s="24">
        <v>150</v>
      </c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0"/>
      <c r="AA457" s="20"/>
      <c r="AB457" s="28" t="s">
        <v>1339</v>
      </c>
      <c r="AC457" s="21"/>
      <c r="AD457" s="28" t="s">
        <v>1212</v>
      </c>
      <c r="AE457" s="20"/>
    </row>
    <row r="458" spans="1:31" s="1" customFormat="1" ht="25.5" customHeight="1">
      <c r="A458" s="24" t="s">
        <v>1340</v>
      </c>
      <c r="B458" s="28" t="s">
        <v>1341</v>
      </c>
      <c r="C458" s="28" t="s">
        <v>1210</v>
      </c>
      <c r="D458" s="56">
        <v>200</v>
      </c>
      <c r="E458" s="20"/>
      <c r="F458" s="24" t="s">
        <v>1211</v>
      </c>
      <c r="G458" s="28" t="s">
        <v>132</v>
      </c>
      <c r="H458" s="24">
        <v>150</v>
      </c>
      <c r="I458" s="21">
        <f aca="true" t="shared" si="29" ref="I458:I476">J458+N458</f>
        <v>150</v>
      </c>
      <c r="J458" s="24">
        <v>150</v>
      </c>
      <c r="K458" s="24">
        <v>150</v>
      </c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0"/>
      <c r="AA458" s="20"/>
      <c r="AB458" s="28" t="s">
        <v>1341</v>
      </c>
      <c r="AC458" s="21"/>
      <c r="AD458" s="28" t="s">
        <v>1212</v>
      </c>
      <c r="AE458" s="20"/>
    </row>
    <row r="459" spans="1:31" s="1" customFormat="1" ht="25.5" customHeight="1">
      <c r="A459" s="24" t="s">
        <v>1342</v>
      </c>
      <c r="B459" s="28" t="s">
        <v>1343</v>
      </c>
      <c r="C459" s="28" t="s">
        <v>1210</v>
      </c>
      <c r="D459" s="56">
        <v>200</v>
      </c>
      <c r="E459" s="20"/>
      <c r="F459" s="24" t="s">
        <v>1211</v>
      </c>
      <c r="G459" s="28" t="s">
        <v>132</v>
      </c>
      <c r="H459" s="24">
        <v>150</v>
      </c>
      <c r="I459" s="21">
        <f t="shared" si="29"/>
        <v>150</v>
      </c>
      <c r="J459" s="24">
        <v>150</v>
      </c>
      <c r="K459" s="24">
        <v>150</v>
      </c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0"/>
      <c r="AA459" s="20"/>
      <c r="AB459" s="28" t="s">
        <v>1343</v>
      </c>
      <c r="AC459" s="21"/>
      <c r="AD459" s="28" t="s">
        <v>1212</v>
      </c>
      <c r="AE459" s="20"/>
    </row>
    <row r="460" spans="1:31" s="1" customFormat="1" ht="25.5" customHeight="1">
      <c r="A460" s="24" t="s">
        <v>1344</v>
      </c>
      <c r="B460" s="28" t="s">
        <v>1345</v>
      </c>
      <c r="C460" s="28" t="s">
        <v>1210</v>
      </c>
      <c r="D460" s="56">
        <v>200</v>
      </c>
      <c r="E460" s="20"/>
      <c r="F460" s="24" t="s">
        <v>1211</v>
      </c>
      <c r="G460" s="28" t="s">
        <v>132</v>
      </c>
      <c r="H460" s="24">
        <v>150</v>
      </c>
      <c r="I460" s="21">
        <f t="shared" si="29"/>
        <v>150</v>
      </c>
      <c r="J460" s="24">
        <v>150</v>
      </c>
      <c r="K460" s="24">
        <v>150</v>
      </c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0"/>
      <c r="AA460" s="20"/>
      <c r="AB460" s="28" t="s">
        <v>1345</v>
      </c>
      <c r="AC460" s="21"/>
      <c r="AD460" s="28" t="s">
        <v>1212</v>
      </c>
      <c r="AE460" s="20"/>
    </row>
    <row r="461" spans="1:31" s="1" customFormat="1" ht="25.5" customHeight="1">
      <c r="A461" s="24" t="s">
        <v>1346</v>
      </c>
      <c r="B461" s="28" t="s">
        <v>1347</v>
      </c>
      <c r="C461" s="28" t="s">
        <v>1210</v>
      </c>
      <c r="D461" s="56">
        <v>200</v>
      </c>
      <c r="E461" s="20"/>
      <c r="F461" s="24" t="s">
        <v>1211</v>
      </c>
      <c r="G461" s="28" t="s">
        <v>132</v>
      </c>
      <c r="H461" s="24">
        <v>150</v>
      </c>
      <c r="I461" s="21">
        <f t="shared" si="29"/>
        <v>150</v>
      </c>
      <c r="J461" s="24">
        <v>150</v>
      </c>
      <c r="K461" s="24">
        <v>150</v>
      </c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0"/>
      <c r="AA461" s="20"/>
      <c r="AB461" s="28" t="s">
        <v>1347</v>
      </c>
      <c r="AC461" s="21"/>
      <c r="AD461" s="28" t="s">
        <v>1212</v>
      </c>
      <c r="AE461" s="20"/>
    </row>
    <row r="462" spans="1:31" s="1" customFormat="1" ht="25.5" customHeight="1">
      <c r="A462" s="24" t="s">
        <v>1348</v>
      </c>
      <c r="B462" s="28" t="s">
        <v>1349</v>
      </c>
      <c r="C462" s="28" t="s">
        <v>1210</v>
      </c>
      <c r="D462" s="56">
        <v>120</v>
      </c>
      <c r="E462" s="20"/>
      <c r="F462" s="24" t="s">
        <v>1211</v>
      </c>
      <c r="G462" s="28" t="s">
        <v>132</v>
      </c>
      <c r="H462" s="24">
        <v>90</v>
      </c>
      <c r="I462" s="21">
        <f t="shared" si="29"/>
        <v>90</v>
      </c>
      <c r="J462" s="24">
        <v>90</v>
      </c>
      <c r="K462" s="24">
        <v>90</v>
      </c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0"/>
      <c r="AA462" s="20"/>
      <c r="AB462" s="28" t="s">
        <v>1349</v>
      </c>
      <c r="AC462" s="21"/>
      <c r="AD462" s="28" t="s">
        <v>1212</v>
      </c>
      <c r="AE462" s="20"/>
    </row>
    <row r="463" spans="1:31" s="1" customFormat="1" ht="25.5" customHeight="1">
      <c r="A463" s="24" t="s">
        <v>1350</v>
      </c>
      <c r="B463" s="28" t="s">
        <v>1351</v>
      </c>
      <c r="C463" s="28" t="s">
        <v>1210</v>
      </c>
      <c r="D463" s="56">
        <v>200</v>
      </c>
      <c r="E463" s="20"/>
      <c r="F463" s="24" t="s">
        <v>1211</v>
      </c>
      <c r="G463" s="28" t="s">
        <v>132</v>
      </c>
      <c r="H463" s="24">
        <v>150</v>
      </c>
      <c r="I463" s="21">
        <f t="shared" si="29"/>
        <v>150</v>
      </c>
      <c r="J463" s="24">
        <v>150</v>
      </c>
      <c r="K463" s="24">
        <v>150</v>
      </c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0"/>
      <c r="AA463" s="20"/>
      <c r="AB463" s="28" t="s">
        <v>1351</v>
      </c>
      <c r="AC463" s="21"/>
      <c r="AD463" s="28" t="s">
        <v>1212</v>
      </c>
      <c r="AE463" s="20"/>
    </row>
    <row r="464" spans="1:31" s="1" customFormat="1" ht="25.5" customHeight="1">
      <c r="A464" s="24" t="s">
        <v>1352</v>
      </c>
      <c r="B464" s="28" t="s">
        <v>1353</v>
      </c>
      <c r="C464" s="28" t="s">
        <v>1210</v>
      </c>
      <c r="D464" s="56">
        <v>200</v>
      </c>
      <c r="E464" s="20"/>
      <c r="F464" s="24" t="s">
        <v>1211</v>
      </c>
      <c r="G464" s="28" t="s">
        <v>132</v>
      </c>
      <c r="H464" s="24">
        <v>150</v>
      </c>
      <c r="I464" s="21">
        <f t="shared" si="29"/>
        <v>150</v>
      </c>
      <c r="J464" s="24">
        <v>150</v>
      </c>
      <c r="K464" s="24">
        <v>150</v>
      </c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0"/>
      <c r="AA464" s="20"/>
      <c r="AB464" s="28" t="s">
        <v>1353</v>
      </c>
      <c r="AC464" s="21"/>
      <c r="AD464" s="28" t="s">
        <v>1212</v>
      </c>
      <c r="AE464" s="20"/>
    </row>
    <row r="465" spans="1:31" s="1" customFormat="1" ht="25.5" customHeight="1">
      <c r="A465" s="24" t="s">
        <v>1354</v>
      </c>
      <c r="B465" s="28" t="s">
        <v>1355</v>
      </c>
      <c r="C465" s="28" t="s">
        <v>1210</v>
      </c>
      <c r="D465" s="56">
        <v>260</v>
      </c>
      <c r="E465" s="20"/>
      <c r="F465" s="24" t="s">
        <v>1211</v>
      </c>
      <c r="G465" s="28" t="s">
        <v>132</v>
      </c>
      <c r="H465" s="24">
        <v>195</v>
      </c>
      <c r="I465" s="21">
        <f t="shared" si="29"/>
        <v>195</v>
      </c>
      <c r="J465" s="24">
        <v>195</v>
      </c>
      <c r="K465" s="24">
        <v>195</v>
      </c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0"/>
      <c r="AA465" s="20"/>
      <c r="AB465" s="28" t="s">
        <v>1355</v>
      </c>
      <c r="AC465" s="21"/>
      <c r="AD465" s="28" t="s">
        <v>1212</v>
      </c>
      <c r="AE465" s="20"/>
    </row>
    <row r="466" spans="1:31" s="1" customFormat="1" ht="25.5" customHeight="1">
      <c r="A466" s="24" t="s">
        <v>1356</v>
      </c>
      <c r="B466" s="28" t="s">
        <v>1357</v>
      </c>
      <c r="C466" s="28" t="s">
        <v>1210</v>
      </c>
      <c r="D466" s="56">
        <v>200</v>
      </c>
      <c r="E466" s="20"/>
      <c r="F466" s="24" t="s">
        <v>1211</v>
      </c>
      <c r="G466" s="28" t="s">
        <v>132</v>
      </c>
      <c r="H466" s="24">
        <v>150</v>
      </c>
      <c r="I466" s="21">
        <f t="shared" si="29"/>
        <v>150</v>
      </c>
      <c r="J466" s="24">
        <v>150</v>
      </c>
      <c r="K466" s="24">
        <v>150</v>
      </c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0"/>
      <c r="AA466" s="20"/>
      <c r="AB466" s="28" t="s">
        <v>1357</v>
      </c>
      <c r="AC466" s="21"/>
      <c r="AD466" s="28" t="s">
        <v>1212</v>
      </c>
      <c r="AE466" s="20"/>
    </row>
    <row r="467" spans="1:31" s="1" customFormat="1" ht="25.5" customHeight="1">
      <c r="A467" s="24" t="s">
        <v>1358</v>
      </c>
      <c r="B467" s="28" t="s">
        <v>1359</v>
      </c>
      <c r="C467" s="28" t="s">
        <v>1210</v>
      </c>
      <c r="D467" s="56">
        <v>200</v>
      </c>
      <c r="E467" s="20"/>
      <c r="F467" s="24" t="s">
        <v>1211</v>
      </c>
      <c r="G467" s="28" t="s">
        <v>132</v>
      </c>
      <c r="H467" s="24">
        <v>150</v>
      </c>
      <c r="I467" s="21">
        <f t="shared" si="29"/>
        <v>150</v>
      </c>
      <c r="J467" s="24">
        <v>150</v>
      </c>
      <c r="K467" s="24">
        <v>150</v>
      </c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0"/>
      <c r="AA467" s="20"/>
      <c r="AB467" s="28" t="s">
        <v>1359</v>
      </c>
      <c r="AC467" s="21"/>
      <c r="AD467" s="28" t="s">
        <v>1212</v>
      </c>
      <c r="AE467" s="20"/>
    </row>
    <row r="468" spans="1:31" s="1" customFormat="1" ht="25.5" customHeight="1">
      <c r="A468" s="24" t="s">
        <v>1360</v>
      </c>
      <c r="B468" s="28" t="s">
        <v>1361</v>
      </c>
      <c r="C468" s="28" t="s">
        <v>1210</v>
      </c>
      <c r="D468" s="56">
        <v>160</v>
      </c>
      <c r="E468" s="20"/>
      <c r="F468" s="24" t="s">
        <v>1211</v>
      </c>
      <c r="G468" s="28" t="s">
        <v>132</v>
      </c>
      <c r="H468" s="24">
        <v>120</v>
      </c>
      <c r="I468" s="21">
        <f t="shared" si="29"/>
        <v>120</v>
      </c>
      <c r="J468" s="24">
        <v>120</v>
      </c>
      <c r="K468" s="24">
        <v>120</v>
      </c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0"/>
      <c r="AA468" s="20"/>
      <c r="AB468" s="28" t="s">
        <v>1361</v>
      </c>
      <c r="AC468" s="21"/>
      <c r="AD468" s="28" t="s">
        <v>1212</v>
      </c>
      <c r="AE468" s="20"/>
    </row>
    <row r="469" spans="1:31" s="1" customFormat="1" ht="25.5" customHeight="1">
      <c r="A469" s="24" t="s">
        <v>1362</v>
      </c>
      <c r="B469" s="28" t="s">
        <v>1363</v>
      </c>
      <c r="C469" s="28" t="s">
        <v>1210</v>
      </c>
      <c r="D469" s="56">
        <v>150</v>
      </c>
      <c r="E469" s="20"/>
      <c r="F469" s="24" t="s">
        <v>1211</v>
      </c>
      <c r="G469" s="28" t="s">
        <v>132</v>
      </c>
      <c r="H469" s="24">
        <v>112.5</v>
      </c>
      <c r="I469" s="21">
        <f t="shared" si="29"/>
        <v>112.5</v>
      </c>
      <c r="J469" s="24">
        <v>112.5</v>
      </c>
      <c r="K469" s="24">
        <v>112.5</v>
      </c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0"/>
      <c r="AA469" s="20"/>
      <c r="AB469" s="28" t="s">
        <v>1363</v>
      </c>
      <c r="AC469" s="21"/>
      <c r="AD469" s="28" t="s">
        <v>1212</v>
      </c>
      <c r="AE469" s="20"/>
    </row>
    <row r="470" spans="1:31" s="1" customFormat="1" ht="25.5" customHeight="1">
      <c r="A470" s="24" t="s">
        <v>1364</v>
      </c>
      <c r="B470" s="28" t="s">
        <v>1365</v>
      </c>
      <c r="C470" s="28" t="s">
        <v>1210</v>
      </c>
      <c r="D470" s="56">
        <v>150</v>
      </c>
      <c r="E470" s="20"/>
      <c r="F470" s="24" t="s">
        <v>1211</v>
      </c>
      <c r="G470" s="28" t="s">
        <v>132</v>
      </c>
      <c r="H470" s="24">
        <v>112.5</v>
      </c>
      <c r="I470" s="21">
        <f t="shared" si="29"/>
        <v>112.5</v>
      </c>
      <c r="J470" s="24">
        <v>112.5</v>
      </c>
      <c r="K470" s="24">
        <v>112.5</v>
      </c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0"/>
      <c r="AA470" s="20"/>
      <c r="AB470" s="28" t="s">
        <v>1365</v>
      </c>
      <c r="AC470" s="21"/>
      <c r="AD470" s="28" t="s">
        <v>1212</v>
      </c>
      <c r="AE470" s="20"/>
    </row>
    <row r="471" spans="1:31" s="1" customFormat="1" ht="25.5" customHeight="1">
      <c r="A471" s="24" t="s">
        <v>1366</v>
      </c>
      <c r="B471" s="28" t="s">
        <v>1367</v>
      </c>
      <c r="C471" s="28" t="s">
        <v>1210</v>
      </c>
      <c r="D471" s="56">
        <v>50</v>
      </c>
      <c r="E471" s="20"/>
      <c r="F471" s="24" t="s">
        <v>1211</v>
      </c>
      <c r="G471" s="28" t="s">
        <v>132</v>
      </c>
      <c r="H471" s="24">
        <v>37.5</v>
      </c>
      <c r="I471" s="21">
        <f t="shared" si="29"/>
        <v>37.5</v>
      </c>
      <c r="J471" s="24">
        <v>37.5</v>
      </c>
      <c r="K471" s="24">
        <v>37.5</v>
      </c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0"/>
      <c r="AA471" s="20"/>
      <c r="AB471" s="28" t="s">
        <v>1367</v>
      </c>
      <c r="AC471" s="21"/>
      <c r="AD471" s="28" t="s">
        <v>1212</v>
      </c>
      <c r="AE471" s="20"/>
    </row>
    <row r="472" spans="1:31" s="1" customFormat="1" ht="25.5" customHeight="1">
      <c r="A472" s="24" t="s">
        <v>1368</v>
      </c>
      <c r="B472" s="28" t="s">
        <v>1369</v>
      </c>
      <c r="C472" s="28" t="s">
        <v>1210</v>
      </c>
      <c r="D472" s="56">
        <v>150</v>
      </c>
      <c r="E472" s="20"/>
      <c r="F472" s="24" t="s">
        <v>1211</v>
      </c>
      <c r="G472" s="28" t="s">
        <v>132</v>
      </c>
      <c r="H472" s="24">
        <v>112.5</v>
      </c>
      <c r="I472" s="21">
        <f t="shared" si="29"/>
        <v>112.5</v>
      </c>
      <c r="J472" s="24">
        <v>112.5</v>
      </c>
      <c r="K472" s="24">
        <v>112.5</v>
      </c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0"/>
      <c r="AA472" s="20"/>
      <c r="AB472" s="28" t="s">
        <v>1369</v>
      </c>
      <c r="AC472" s="21"/>
      <c r="AD472" s="28" t="s">
        <v>1212</v>
      </c>
      <c r="AE472" s="20"/>
    </row>
    <row r="473" spans="1:31" s="1" customFormat="1" ht="25.5" customHeight="1">
      <c r="A473" s="24" t="s">
        <v>1370</v>
      </c>
      <c r="B473" s="28" t="s">
        <v>1371</v>
      </c>
      <c r="C473" s="28" t="s">
        <v>1210</v>
      </c>
      <c r="D473" s="24">
        <v>120</v>
      </c>
      <c r="E473" s="20"/>
      <c r="F473" s="24" t="s">
        <v>1211</v>
      </c>
      <c r="G473" s="28" t="s">
        <v>132</v>
      </c>
      <c r="H473" s="24">
        <v>90</v>
      </c>
      <c r="I473" s="21">
        <f t="shared" si="29"/>
        <v>90</v>
      </c>
      <c r="J473" s="24">
        <v>90</v>
      </c>
      <c r="K473" s="24">
        <v>90</v>
      </c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0"/>
      <c r="AA473" s="20"/>
      <c r="AB473" s="28" t="s">
        <v>1371</v>
      </c>
      <c r="AC473" s="21"/>
      <c r="AD473" s="28" t="s">
        <v>1212</v>
      </c>
      <c r="AE473" s="20"/>
    </row>
    <row r="474" spans="1:31" s="1" customFormat="1" ht="38" customHeight="1">
      <c r="A474" s="47" t="s">
        <v>1372</v>
      </c>
      <c r="B474" s="20"/>
      <c r="C474" s="20"/>
      <c r="D474" s="21"/>
      <c r="E474" s="20"/>
      <c r="F474" s="21"/>
      <c r="G474" s="20"/>
      <c r="H474" s="21">
        <f>SUM(H475:H476)</f>
        <v>60</v>
      </c>
      <c r="I474" s="21">
        <f t="shared" si="29"/>
        <v>60</v>
      </c>
      <c r="J474" s="21">
        <f>SUM(J475:J476)</f>
        <v>60</v>
      </c>
      <c r="K474" s="21">
        <f>SUM(K475:K476)</f>
        <v>60</v>
      </c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0"/>
      <c r="AA474" s="20"/>
      <c r="AB474" s="28"/>
      <c r="AC474" s="21"/>
      <c r="AD474" s="20"/>
      <c r="AE474" s="20"/>
    </row>
    <row r="475" spans="1:31" s="3" customFormat="1" ht="54" customHeight="1">
      <c r="A475" s="24" t="s">
        <v>1373</v>
      </c>
      <c r="B475" s="28" t="s">
        <v>1374</v>
      </c>
      <c r="C475" s="46" t="s">
        <v>1375</v>
      </c>
      <c r="D475" s="46" t="s">
        <v>1376</v>
      </c>
      <c r="E475" s="28">
        <v>30</v>
      </c>
      <c r="F475" s="24" t="s">
        <v>1377</v>
      </c>
      <c r="G475" s="28" t="s">
        <v>1376</v>
      </c>
      <c r="H475" s="24">
        <v>30</v>
      </c>
      <c r="I475" s="21">
        <f t="shared" si="29"/>
        <v>30</v>
      </c>
      <c r="J475" s="24">
        <v>30</v>
      </c>
      <c r="K475" s="24">
        <v>30</v>
      </c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8"/>
      <c r="AA475" s="28"/>
      <c r="AB475" s="28" t="s">
        <v>565</v>
      </c>
      <c r="AC475" s="24">
        <v>90</v>
      </c>
      <c r="AD475" s="28" t="s">
        <v>199</v>
      </c>
      <c r="AE475" s="28"/>
    </row>
    <row r="476" spans="1:31" s="3" customFormat="1" ht="32" customHeight="1">
      <c r="A476" s="24" t="s">
        <v>1378</v>
      </c>
      <c r="B476" s="28" t="s">
        <v>1379</v>
      </c>
      <c r="C476" s="46" t="s">
        <v>1375</v>
      </c>
      <c r="D476" s="46" t="s">
        <v>1376</v>
      </c>
      <c r="E476" s="28">
        <v>30</v>
      </c>
      <c r="F476" s="24" t="s">
        <v>1377</v>
      </c>
      <c r="G476" s="28" t="s">
        <v>1376</v>
      </c>
      <c r="H476" s="24">
        <v>30</v>
      </c>
      <c r="I476" s="21">
        <f t="shared" si="29"/>
        <v>30</v>
      </c>
      <c r="J476" s="24">
        <v>30</v>
      </c>
      <c r="K476" s="24">
        <v>30</v>
      </c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8"/>
      <c r="AA476" s="28"/>
      <c r="AB476" s="28" t="s">
        <v>1380</v>
      </c>
      <c r="AC476" s="24">
        <v>90</v>
      </c>
      <c r="AD476" s="28" t="s">
        <v>199</v>
      </c>
      <c r="AE476" s="28"/>
    </row>
    <row r="477" spans="1:31" s="1" customFormat="1" ht="41" customHeight="1">
      <c r="A477" s="47" t="s">
        <v>1381</v>
      </c>
      <c r="B477" s="28"/>
      <c r="C477" s="28"/>
      <c r="D477" s="21"/>
      <c r="E477" s="20"/>
      <c r="F477" s="21"/>
      <c r="G477" s="20"/>
      <c r="H477" s="21">
        <f aca="true" t="shared" si="30" ref="H477:K477">SUM(H478:H548)</f>
        <v>764</v>
      </c>
      <c r="I477" s="21">
        <f aca="true" t="shared" si="31" ref="I477:I515">J477+N477</f>
        <v>764</v>
      </c>
      <c r="J477" s="21">
        <f t="shared" si="30"/>
        <v>764</v>
      </c>
      <c r="K477" s="21">
        <f t="shared" si="30"/>
        <v>764</v>
      </c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0"/>
      <c r="AA477" s="20"/>
      <c r="AB477" s="28"/>
      <c r="AC477" s="21"/>
      <c r="AD477" s="20"/>
      <c r="AE477" s="20"/>
    </row>
    <row r="478" spans="1:31" s="1" customFormat="1" ht="34" customHeight="1">
      <c r="A478" s="24" t="s">
        <v>1382</v>
      </c>
      <c r="B478" s="28" t="s">
        <v>1383</v>
      </c>
      <c r="C478" s="28"/>
      <c r="D478" s="28" t="s">
        <v>1384</v>
      </c>
      <c r="E478" s="20"/>
      <c r="F478" s="21"/>
      <c r="G478" s="20" t="s">
        <v>132</v>
      </c>
      <c r="H478" s="57">
        <v>10</v>
      </c>
      <c r="I478" s="21">
        <f t="shared" si="31"/>
        <v>10</v>
      </c>
      <c r="J478" s="57">
        <v>10</v>
      </c>
      <c r="K478" s="57">
        <v>10</v>
      </c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0"/>
      <c r="AA478" s="20"/>
      <c r="AB478" s="28" t="s">
        <v>1383</v>
      </c>
      <c r="AC478" s="21"/>
      <c r="AD478" s="28" t="s">
        <v>1385</v>
      </c>
      <c r="AE478" s="28"/>
    </row>
    <row r="479" spans="1:31" s="1" customFormat="1" ht="33" customHeight="1">
      <c r="A479" s="24" t="s">
        <v>1386</v>
      </c>
      <c r="B479" s="28" t="s">
        <v>1387</v>
      </c>
      <c r="C479" s="28"/>
      <c r="D479" s="28" t="s">
        <v>1388</v>
      </c>
      <c r="E479" s="20"/>
      <c r="F479" s="21"/>
      <c r="G479" s="20" t="s">
        <v>132</v>
      </c>
      <c r="H479" s="57">
        <v>23</v>
      </c>
      <c r="I479" s="21">
        <f t="shared" si="31"/>
        <v>23</v>
      </c>
      <c r="J479" s="57">
        <v>23</v>
      </c>
      <c r="K479" s="57">
        <v>23</v>
      </c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0"/>
      <c r="AA479" s="20"/>
      <c r="AB479" s="28" t="s">
        <v>1387</v>
      </c>
      <c r="AC479" s="21"/>
      <c r="AD479" s="28" t="s">
        <v>1385</v>
      </c>
      <c r="AE479" s="28"/>
    </row>
    <row r="480" spans="1:31" s="1" customFormat="1" ht="30" customHeight="1">
      <c r="A480" s="24" t="s">
        <v>1389</v>
      </c>
      <c r="B480" s="28" t="s">
        <v>1390</v>
      </c>
      <c r="C480" s="28"/>
      <c r="D480" s="28" t="s">
        <v>1391</v>
      </c>
      <c r="E480" s="20"/>
      <c r="F480" s="21"/>
      <c r="G480" s="20" t="s">
        <v>132</v>
      </c>
      <c r="H480" s="57">
        <v>26</v>
      </c>
      <c r="I480" s="21">
        <f t="shared" si="31"/>
        <v>26</v>
      </c>
      <c r="J480" s="57">
        <v>26</v>
      </c>
      <c r="K480" s="57">
        <v>26</v>
      </c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0"/>
      <c r="AA480" s="20"/>
      <c r="AB480" s="28" t="s">
        <v>1390</v>
      </c>
      <c r="AC480" s="21"/>
      <c r="AD480" s="28" t="s">
        <v>1385</v>
      </c>
      <c r="AE480" s="28"/>
    </row>
    <row r="481" spans="1:31" s="1" customFormat="1" ht="30" customHeight="1">
      <c r="A481" s="24" t="s">
        <v>1392</v>
      </c>
      <c r="B481" s="28" t="s">
        <v>1393</v>
      </c>
      <c r="C481" s="28"/>
      <c r="D481" s="28" t="s">
        <v>1394</v>
      </c>
      <c r="E481" s="20"/>
      <c r="F481" s="21"/>
      <c r="G481" s="20" t="s">
        <v>132</v>
      </c>
      <c r="H481" s="57">
        <v>10</v>
      </c>
      <c r="I481" s="21">
        <f t="shared" si="31"/>
        <v>10</v>
      </c>
      <c r="J481" s="57">
        <v>10</v>
      </c>
      <c r="K481" s="57">
        <v>10</v>
      </c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0"/>
      <c r="AA481" s="20"/>
      <c r="AB481" s="28" t="s">
        <v>1393</v>
      </c>
      <c r="AC481" s="21"/>
      <c r="AD481" s="28" t="s">
        <v>1385</v>
      </c>
      <c r="AE481" s="28"/>
    </row>
    <row r="482" spans="1:31" s="1" customFormat="1" ht="30" customHeight="1">
      <c r="A482" s="24" t="s">
        <v>1395</v>
      </c>
      <c r="B482" s="28" t="s">
        <v>460</v>
      </c>
      <c r="C482" s="28"/>
      <c r="D482" s="28" t="s">
        <v>1396</v>
      </c>
      <c r="E482" s="20"/>
      <c r="F482" s="21"/>
      <c r="G482" s="20" t="s">
        <v>132</v>
      </c>
      <c r="H482" s="57">
        <v>3</v>
      </c>
      <c r="I482" s="21">
        <f t="shared" si="31"/>
        <v>3</v>
      </c>
      <c r="J482" s="57">
        <v>3</v>
      </c>
      <c r="K482" s="57">
        <v>3</v>
      </c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0"/>
      <c r="AA482" s="20"/>
      <c r="AB482" s="28" t="s">
        <v>460</v>
      </c>
      <c r="AC482" s="21"/>
      <c r="AD482" s="28" t="s">
        <v>1385</v>
      </c>
      <c r="AE482" s="28"/>
    </row>
    <row r="483" spans="1:31" s="1" customFormat="1" ht="30" customHeight="1">
      <c r="A483" s="24" t="s">
        <v>1397</v>
      </c>
      <c r="B483" s="28" t="s">
        <v>454</v>
      </c>
      <c r="C483" s="28"/>
      <c r="D483" s="28" t="s">
        <v>1398</v>
      </c>
      <c r="E483" s="20"/>
      <c r="F483" s="21"/>
      <c r="G483" s="20" t="s">
        <v>132</v>
      </c>
      <c r="H483" s="57">
        <v>8</v>
      </c>
      <c r="I483" s="21">
        <f t="shared" si="31"/>
        <v>8</v>
      </c>
      <c r="J483" s="57">
        <v>8</v>
      </c>
      <c r="K483" s="57">
        <v>8</v>
      </c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0"/>
      <c r="AA483" s="20"/>
      <c r="AB483" s="28" t="s">
        <v>454</v>
      </c>
      <c r="AC483" s="21"/>
      <c r="AD483" s="28" t="s">
        <v>1385</v>
      </c>
      <c r="AE483" s="28"/>
    </row>
    <row r="484" spans="1:31" s="1" customFormat="1" ht="30" customHeight="1">
      <c r="A484" s="24" t="s">
        <v>1399</v>
      </c>
      <c r="B484" s="28" t="s">
        <v>1400</v>
      </c>
      <c r="C484" s="28"/>
      <c r="D484" s="28" t="s">
        <v>1396</v>
      </c>
      <c r="E484" s="20"/>
      <c r="F484" s="21"/>
      <c r="G484" s="20" t="s">
        <v>132</v>
      </c>
      <c r="H484" s="57">
        <v>3</v>
      </c>
      <c r="I484" s="21">
        <f t="shared" si="31"/>
        <v>3</v>
      </c>
      <c r="J484" s="57">
        <v>3</v>
      </c>
      <c r="K484" s="57">
        <v>3</v>
      </c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0"/>
      <c r="AA484" s="20"/>
      <c r="AB484" s="28" t="s">
        <v>1400</v>
      </c>
      <c r="AC484" s="21"/>
      <c r="AD484" s="28" t="s">
        <v>1385</v>
      </c>
      <c r="AE484" s="28"/>
    </row>
    <row r="485" spans="1:31" s="1" customFormat="1" ht="30" customHeight="1">
      <c r="A485" s="24" t="s">
        <v>1401</v>
      </c>
      <c r="B485" s="28" t="s">
        <v>1148</v>
      </c>
      <c r="C485" s="28"/>
      <c r="D485" s="28" t="s">
        <v>1402</v>
      </c>
      <c r="E485" s="20"/>
      <c r="F485" s="21"/>
      <c r="G485" s="20" t="s">
        <v>132</v>
      </c>
      <c r="H485" s="57">
        <v>7</v>
      </c>
      <c r="I485" s="21">
        <f t="shared" si="31"/>
        <v>7</v>
      </c>
      <c r="J485" s="57">
        <v>7</v>
      </c>
      <c r="K485" s="57">
        <v>7</v>
      </c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0"/>
      <c r="AA485" s="20"/>
      <c r="AB485" s="28" t="s">
        <v>1148</v>
      </c>
      <c r="AC485" s="21"/>
      <c r="AD485" s="28" t="s">
        <v>1385</v>
      </c>
      <c r="AE485" s="28"/>
    </row>
    <row r="486" spans="1:31" s="1" customFormat="1" ht="30" customHeight="1">
      <c r="A486" s="24" t="s">
        <v>1403</v>
      </c>
      <c r="B486" s="28" t="s">
        <v>1404</v>
      </c>
      <c r="C486" s="28"/>
      <c r="D486" s="28" t="s">
        <v>1405</v>
      </c>
      <c r="E486" s="20"/>
      <c r="F486" s="21"/>
      <c r="G486" s="20" t="s">
        <v>132</v>
      </c>
      <c r="H486" s="57">
        <v>5</v>
      </c>
      <c r="I486" s="21">
        <f t="shared" si="31"/>
        <v>5</v>
      </c>
      <c r="J486" s="57">
        <v>5</v>
      </c>
      <c r="K486" s="57">
        <v>5</v>
      </c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0"/>
      <c r="AA486" s="20"/>
      <c r="AB486" s="28" t="s">
        <v>1404</v>
      </c>
      <c r="AC486" s="21"/>
      <c r="AD486" s="28"/>
      <c r="AE486" s="28"/>
    </row>
    <row r="487" spans="1:31" s="1" customFormat="1" ht="43" customHeight="1">
      <c r="A487" s="24" t="s">
        <v>1406</v>
      </c>
      <c r="B487" s="50" t="s">
        <v>1407</v>
      </c>
      <c r="C487" s="28"/>
      <c r="D487" s="58" t="s">
        <v>1408</v>
      </c>
      <c r="E487" s="20"/>
      <c r="F487" s="21"/>
      <c r="G487" s="20" t="s">
        <v>132</v>
      </c>
      <c r="H487" s="57">
        <v>12</v>
      </c>
      <c r="I487" s="21">
        <f t="shared" si="31"/>
        <v>12</v>
      </c>
      <c r="J487" s="57">
        <v>12</v>
      </c>
      <c r="K487" s="57">
        <v>12</v>
      </c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0"/>
      <c r="AA487" s="20"/>
      <c r="AB487" s="50" t="s">
        <v>1407</v>
      </c>
      <c r="AC487" s="21"/>
      <c r="AD487" s="28" t="s">
        <v>1385</v>
      </c>
      <c r="AE487" s="28"/>
    </row>
    <row r="488" spans="1:31" s="1" customFormat="1" ht="29" customHeight="1">
      <c r="A488" s="24" t="s">
        <v>1409</v>
      </c>
      <c r="B488" s="50" t="s">
        <v>1410</v>
      </c>
      <c r="C488" s="28"/>
      <c r="D488" s="59" t="s">
        <v>1411</v>
      </c>
      <c r="E488" s="20"/>
      <c r="F488" s="21"/>
      <c r="G488" s="20" t="s">
        <v>132</v>
      </c>
      <c r="H488" s="57">
        <v>7</v>
      </c>
      <c r="I488" s="21">
        <f t="shared" si="31"/>
        <v>7</v>
      </c>
      <c r="J488" s="57">
        <v>7</v>
      </c>
      <c r="K488" s="57">
        <v>7</v>
      </c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0"/>
      <c r="AA488" s="20"/>
      <c r="AB488" s="50" t="s">
        <v>1410</v>
      </c>
      <c r="AC488" s="21"/>
      <c r="AD488" s="28" t="s">
        <v>1385</v>
      </c>
      <c r="AE488" s="28"/>
    </row>
    <row r="489" spans="1:31" s="1" customFormat="1" ht="29" customHeight="1">
      <c r="A489" s="24" t="s">
        <v>1412</v>
      </c>
      <c r="B489" s="50" t="s">
        <v>368</v>
      </c>
      <c r="C489" s="28"/>
      <c r="D489" s="50" t="s">
        <v>1413</v>
      </c>
      <c r="E489" s="20"/>
      <c r="F489" s="21"/>
      <c r="G489" s="20" t="s">
        <v>132</v>
      </c>
      <c r="H489" s="57">
        <v>10</v>
      </c>
      <c r="I489" s="21">
        <f t="shared" si="31"/>
        <v>10</v>
      </c>
      <c r="J489" s="57">
        <v>10</v>
      </c>
      <c r="K489" s="57">
        <v>10</v>
      </c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0"/>
      <c r="AA489" s="20"/>
      <c r="AB489" s="50" t="s">
        <v>368</v>
      </c>
      <c r="AC489" s="21"/>
      <c r="AD489" s="28" t="s">
        <v>1385</v>
      </c>
      <c r="AE489" s="28"/>
    </row>
    <row r="490" spans="1:31" s="1" customFormat="1" ht="29" customHeight="1">
      <c r="A490" s="24" t="s">
        <v>1414</v>
      </c>
      <c r="B490" s="50" t="s">
        <v>1415</v>
      </c>
      <c r="C490" s="28"/>
      <c r="D490" s="50" t="s">
        <v>1416</v>
      </c>
      <c r="E490" s="20"/>
      <c r="F490" s="21"/>
      <c r="G490" s="20" t="s">
        <v>132</v>
      </c>
      <c r="H490" s="57">
        <v>3</v>
      </c>
      <c r="I490" s="21">
        <f t="shared" si="31"/>
        <v>3</v>
      </c>
      <c r="J490" s="57">
        <v>3</v>
      </c>
      <c r="K490" s="57">
        <v>3</v>
      </c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0"/>
      <c r="AA490" s="20"/>
      <c r="AB490" s="50" t="s">
        <v>1415</v>
      </c>
      <c r="AC490" s="21"/>
      <c r="AD490" s="28" t="s">
        <v>1385</v>
      </c>
      <c r="AE490" s="28"/>
    </row>
    <row r="491" spans="1:31" s="1" customFormat="1" ht="29" customHeight="1">
      <c r="A491" s="24" t="s">
        <v>1417</v>
      </c>
      <c r="B491" s="50" t="s">
        <v>499</v>
      </c>
      <c r="C491" s="28"/>
      <c r="D491" s="50" t="s">
        <v>1416</v>
      </c>
      <c r="E491" s="20"/>
      <c r="F491" s="21"/>
      <c r="G491" s="20" t="s">
        <v>132</v>
      </c>
      <c r="H491" s="57">
        <v>3</v>
      </c>
      <c r="I491" s="21">
        <f t="shared" si="31"/>
        <v>3</v>
      </c>
      <c r="J491" s="57">
        <v>3</v>
      </c>
      <c r="K491" s="57">
        <v>3</v>
      </c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0"/>
      <c r="AA491" s="20"/>
      <c r="AB491" s="50" t="s">
        <v>499</v>
      </c>
      <c r="AC491" s="21"/>
      <c r="AD491" s="28" t="s">
        <v>1385</v>
      </c>
      <c r="AE491" s="28"/>
    </row>
    <row r="492" spans="1:31" s="1" customFormat="1" ht="29" customHeight="1">
      <c r="A492" s="24" t="s">
        <v>1418</v>
      </c>
      <c r="B492" s="50" t="s">
        <v>511</v>
      </c>
      <c r="C492" s="28"/>
      <c r="D492" s="50" t="s">
        <v>1416</v>
      </c>
      <c r="E492" s="20"/>
      <c r="F492" s="21"/>
      <c r="G492" s="20" t="s">
        <v>132</v>
      </c>
      <c r="H492" s="57">
        <v>3</v>
      </c>
      <c r="I492" s="21">
        <f t="shared" si="31"/>
        <v>3</v>
      </c>
      <c r="J492" s="57">
        <v>3</v>
      </c>
      <c r="K492" s="57">
        <v>3</v>
      </c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0"/>
      <c r="AA492" s="20"/>
      <c r="AB492" s="50" t="s">
        <v>511</v>
      </c>
      <c r="AC492" s="21"/>
      <c r="AD492" s="28" t="s">
        <v>1385</v>
      </c>
      <c r="AE492" s="28"/>
    </row>
    <row r="493" spans="1:31" s="1" customFormat="1" ht="29" customHeight="1">
      <c r="A493" s="24" t="s">
        <v>1419</v>
      </c>
      <c r="B493" s="50" t="s">
        <v>502</v>
      </c>
      <c r="C493" s="28"/>
      <c r="D493" s="50" t="s">
        <v>1416</v>
      </c>
      <c r="E493" s="20"/>
      <c r="F493" s="21"/>
      <c r="G493" s="20" t="s">
        <v>132</v>
      </c>
      <c r="H493" s="57">
        <v>3</v>
      </c>
      <c r="I493" s="21">
        <f t="shared" si="31"/>
        <v>3</v>
      </c>
      <c r="J493" s="57">
        <v>3</v>
      </c>
      <c r="K493" s="57">
        <v>3</v>
      </c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0"/>
      <c r="AA493" s="20"/>
      <c r="AB493" s="50" t="s">
        <v>502</v>
      </c>
      <c r="AC493" s="21"/>
      <c r="AD493" s="28" t="s">
        <v>1385</v>
      </c>
      <c r="AE493" s="28"/>
    </row>
    <row r="494" spans="1:31" s="1" customFormat="1" ht="29" customHeight="1">
      <c r="A494" s="24" t="s">
        <v>1420</v>
      </c>
      <c r="B494" s="50" t="s">
        <v>517</v>
      </c>
      <c r="C494" s="28"/>
      <c r="D494" s="50" t="s">
        <v>1416</v>
      </c>
      <c r="E494" s="20"/>
      <c r="F494" s="21"/>
      <c r="G494" s="20" t="s">
        <v>132</v>
      </c>
      <c r="H494" s="57">
        <v>3</v>
      </c>
      <c r="I494" s="21">
        <f t="shared" si="31"/>
        <v>3</v>
      </c>
      <c r="J494" s="57">
        <v>3</v>
      </c>
      <c r="K494" s="57">
        <v>3</v>
      </c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0"/>
      <c r="AA494" s="20"/>
      <c r="AB494" s="50" t="s">
        <v>517</v>
      </c>
      <c r="AC494" s="21"/>
      <c r="AD494" s="28" t="s">
        <v>1385</v>
      </c>
      <c r="AE494" s="28"/>
    </row>
    <row r="495" spans="1:31" s="1" customFormat="1" ht="29" customHeight="1">
      <c r="A495" s="24" t="s">
        <v>1421</v>
      </c>
      <c r="B495" s="50" t="s">
        <v>508</v>
      </c>
      <c r="C495" s="28"/>
      <c r="D495" s="50" t="s">
        <v>1416</v>
      </c>
      <c r="E495" s="20"/>
      <c r="F495" s="21"/>
      <c r="G495" s="20" t="s">
        <v>132</v>
      </c>
      <c r="H495" s="57">
        <v>3</v>
      </c>
      <c r="I495" s="21">
        <f t="shared" si="31"/>
        <v>3</v>
      </c>
      <c r="J495" s="57">
        <v>3</v>
      </c>
      <c r="K495" s="57">
        <v>3</v>
      </c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0"/>
      <c r="AA495" s="20"/>
      <c r="AB495" s="50" t="s">
        <v>508</v>
      </c>
      <c r="AC495" s="21"/>
      <c r="AD495" s="28" t="s">
        <v>1385</v>
      </c>
      <c r="AE495" s="28"/>
    </row>
    <row r="496" spans="1:31" s="1" customFormat="1" ht="29" customHeight="1">
      <c r="A496" s="24" t="s">
        <v>1422</v>
      </c>
      <c r="B496" s="50" t="s">
        <v>505</v>
      </c>
      <c r="C496" s="28"/>
      <c r="D496" s="50" t="s">
        <v>1416</v>
      </c>
      <c r="E496" s="20"/>
      <c r="F496" s="21"/>
      <c r="G496" s="20" t="s">
        <v>132</v>
      </c>
      <c r="H496" s="57">
        <v>3</v>
      </c>
      <c r="I496" s="21">
        <f t="shared" si="31"/>
        <v>3</v>
      </c>
      <c r="J496" s="57">
        <v>3</v>
      </c>
      <c r="K496" s="57">
        <v>3</v>
      </c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0"/>
      <c r="AA496" s="20"/>
      <c r="AB496" s="50" t="s">
        <v>505</v>
      </c>
      <c r="AC496" s="21"/>
      <c r="AD496" s="28" t="s">
        <v>1385</v>
      </c>
      <c r="AE496" s="28"/>
    </row>
    <row r="497" spans="1:31" s="1" customFormat="1" ht="29" customHeight="1">
      <c r="A497" s="24" t="s">
        <v>1423</v>
      </c>
      <c r="B497" s="50" t="s">
        <v>496</v>
      </c>
      <c r="C497" s="28"/>
      <c r="D497" s="50" t="s">
        <v>1416</v>
      </c>
      <c r="E497" s="20"/>
      <c r="F497" s="21"/>
      <c r="G497" s="20" t="s">
        <v>132</v>
      </c>
      <c r="H497" s="57">
        <v>3</v>
      </c>
      <c r="I497" s="21">
        <f t="shared" si="31"/>
        <v>3</v>
      </c>
      <c r="J497" s="57">
        <v>3</v>
      </c>
      <c r="K497" s="57">
        <v>3</v>
      </c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0"/>
      <c r="AA497" s="20"/>
      <c r="AB497" s="50" t="s">
        <v>496</v>
      </c>
      <c r="AC497" s="21"/>
      <c r="AD497" s="28" t="s">
        <v>1385</v>
      </c>
      <c r="AE497" s="28"/>
    </row>
    <row r="498" spans="1:31" s="1" customFormat="1" ht="29" customHeight="1">
      <c r="A498" s="24" t="s">
        <v>1424</v>
      </c>
      <c r="B498" s="50" t="s">
        <v>493</v>
      </c>
      <c r="C498" s="28"/>
      <c r="D498" s="50" t="s">
        <v>1416</v>
      </c>
      <c r="E498" s="20"/>
      <c r="F498" s="21"/>
      <c r="G498" s="20" t="s">
        <v>132</v>
      </c>
      <c r="H498" s="57">
        <v>3</v>
      </c>
      <c r="I498" s="21">
        <f t="shared" si="31"/>
        <v>3</v>
      </c>
      <c r="J498" s="57">
        <v>3</v>
      </c>
      <c r="K498" s="57">
        <v>3</v>
      </c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0"/>
      <c r="AA498" s="20"/>
      <c r="AB498" s="50" t="s">
        <v>493</v>
      </c>
      <c r="AC498" s="21"/>
      <c r="AD498" s="28" t="s">
        <v>1385</v>
      </c>
      <c r="AE498" s="28"/>
    </row>
    <row r="499" spans="1:31" s="1" customFormat="1" ht="29" customHeight="1">
      <c r="A499" s="24" t="s">
        <v>1425</v>
      </c>
      <c r="B499" s="50" t="s">
        <v>1426</v>
      </c>
      <c r="C499" s="28"/>
      <c r="D499" s="58" t="s">
        <v>1427</v>
      </c>
      <c r="E499" s="20"/>
      <c r="F499" s="21"/>
      <c r="G499" s="20" t="s">
        <v>132</v>
      </c>
      <c r="H499" s="57">
        <v>58</v>
      </c>
      <c r="I499" s="21">
        <f t="shared" si="31"/>
        <v>58</v>
      </c>
      <c r="J499" s="57">
        <v>58</v>
      </c>
      <c r="K499" s="57">
        <v>58</v>
      </c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0"/>
      <c r="AA499" s="20"/>
      <c r="AB499" s="50" t="s">
        <v>1426</v>
      </c>
      <c r="AC499" s="21"/>
      <c r="AD499" s="28" t="s">
        <v>1385</v>
      </c>
      <c r="AE499" s="28"/>
    </row>
    <row r="500" spans="1:31" s="1" customFormat="1" ht="27" customHeight="1">
      <c r="A500" s="24" t="s">
        <v>1428</v>
      </c>
      <c r="B500" s="50" t="s">
        <v>1429</v>
      </c>
      <c r="C500" s="28"/>
      <c r="D500" s="50" t="s">
        <v>1430</v>
      </c>
      <c r="E500" s="20"/>
      <c r="F500" s="21"/>
      <c r="G500" s="20" t="s">
        <v>132</v>
      </c>
      <c r="H500" s="57">
        <v>15</v>
      </c>
      <c r="I500" s="21">
        <f t="shared" si="31"/>
        <v>15</v>
      </c>
      <c r="J500" s="57">
        <v>15</v>
      </c>
      <c r="K500" s="57">
        <v>15</v>
      </c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0"/>
      <c r="AA500" s="20"/>
      <c r="AB500" s="50" t="s">
        <v>1429</v>
      </c>
      <c r="AC500" s="21"/>
      <c r="AD500" s="28" t="s">
        <v>1385</v>
      </c>
      <c r="AE500" s="28"/>
    </row>
    <row r="501" spans="1:31" s="1" customFormat="1" ht="32" customHeight="1">
      <c r="A501" s="24" t="s">
        <v>1431</v>
      </c>
      <c r="B501" s="50" t="s">
        <v>1432</v>
      </c>
      <c r="C501" s="28"/>
      <c r="D501" s="50" t="s">
        <v>1433</v>
      </c>
      <c r="E501" s="20"/>
      <c r="F501" s="21"/>
      <c r="G501" s="20" t="s">
        <v>132</v>
      </c>
      <c r="H501" s="57">
        <v>10</v>
      </c>
      <c r="I501" s="21">
        <f t="shared" si="31"/>
        <v>10</v>
      </c>
      <c r="J501" s="57">
        <v>10</v>
      </c>
      <c r="K501" s="57">
        <v>10</v>
      </c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0"/>
      <c r="AA501" s="20"/>
      <c r="AB501" s="50" t="s">
        <v>1432</v>
      </c>
      <c r="AC501" s="21"/>
      <c r="AD501" s="28" t="s">
        <v>1385</v>
      </c>
      <c r="AE501" s="28"/>
    </row>
    <row r="502" spans="1:31" s="1" customFormat="1" ht="32" customHeight="1">
      <c r="A502" s="24" t="s">
        <v>1434</v>
      </c>
      <c r="B502" s="50" t="s">
        <v>1435</v>
      </c>
      <c r="C502" s="28"/>
      <c r="D502" s="50" t="s">
        <v>1436</v>
      </c>
      <c r="E502" s="20"/>
      <c r="F502" s="21"/>
      <c r="G502" s="20" t="s">
        <v>132</v>
      </c>
      <c r="H502" s="57">
        <v>18</v>
      </c>
      <c r="I502" s="21">
        <f t="shared" si="31"/>
        <v>18</v>
      </c>
      <c r="J502" s="57">
        <v>18</v>
      </c>
      <c r="K502" s="57">
        <v>18</v>
      </c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0"/>
      <c r="AA502" s="20"/>
      <c r="AB502" s="50" t="s">
        <v>1435</v>
      </c>
      <c r="AC502" s="21"/>
      <c r="AD502" s="28" t="s">
        <v>1385</v>
      </c>
      <c r="AE502" s="28"/>
    </row>
    <row r="503" spans="1:31" s="1" customFormat="1" ht="32" customHeight="1">
      <c r="A503" s="24" t="s">
        <v>1437</v>
      </c>
      <c r="B503" s="50" t="s">
        <v>1174</v>
      </c>
      <c r="C503" s="28"/>
      <c r="D503" s="50" t="s">
        <v>1438</v>
      </c>
      <c r="E503" s="20"/>
      <c r="F503" s="21"/>
      <c r="G503" s="20" t="s">
        <v>132</v>
      </c>
      <c r="H503" s="57">
        <v>3</v>
      </c>
      <c r="I503" s="21">
        <f t="shared" si="31"/>
        <v>3</v>
      </c>
      <c r="J503" s="57">
        <v>3</v>
      </c>
      <c r="K503" s="57">
        <v>3</v>
      </c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0"/>
      <c r="AA503" s="20"/>
      <c r="AB503" s="50" t="s">
        <v>1174</v>
      </c>
      <c r="AC503" s="21"/>
      <c r="AD503" s="28" t="s">
        <v>1385</v>
      </c>
      <c r="AE503" s="28"/>
    </row>
    <row r="504" spans="1:31" s="1" customFormat="1" ht="32" customHeight="1">
      <c r="A504" s="24" t="s">
        <v>1439</v>
      </c>
      <c r="B504" s="50" t="s">
        <v>1440</v>
      </c>
      <c r="C504" s="28"/>
      <c r="D504" s="50" t="s">
        <v>1433</v>
      </c>
      <c r="E504" s="20"/>
      <c r="F504" s="21"/>
      <c r="G504" s="20" t="s">
        <v>132</v>
      </c>
      <c r="H504" s="57">
        <v>10</v>
      </c>
      <c r="I504" s="21">
        <f t="shared" si="31"/>
        <v>10</v>
      </c>
      <c r="J504" s="57">
        <v>10</v>
      </c>
      <c r="K504" s="57">
        <v>10</v>
      </c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0"/>
      <c r="AA504" s="20"/>
      <c r="AB504" s="50" t="s">
        <v>1440</v>
      </c>
      <c r="AC504" s="21"/>
      <c r="AD504" s="28" t="s">
        <v>1385</v>
      </c>
      <c r="AE504" s="28"/>
    </row>
    <row r="505" spans="1:31" s="1" customFormat="1" ht="32" customHeight="1">
      <c r="A505" s="24" t="s">
        <v>1441</v>
      </c>
      <c r="B505" s="50" t="s">
        <v>1442</v>
      </c>
      <c r="C505" s="28"/>
      <c r="D505" s="50" t="s">
        <v>1433</v>
      </c>
      <c r="E505" s="20"/>
      <c r="F505" s="21"/>
      <c r="G505" s="20" t="s">
        <v>132</v>
      </c>
      <c r="H505" s="57">
        <v>10</v>
      </c>
      <c r="I505" s="21">
        <f t="shared" si="31"/>
        <v>10</v>
      </c>
      <c r="J505" s="57">
        <v>10</v>
      </c>
      <c r="K505" s="57">
        <v>10</v>
      </c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0"/>
      <c r="AA505" s="20"/>
      <c r="AB505" s="50" t="s">
        <v>1442</v>
      </c>
      <c r="AC505" s="21"/>
      <c r="AD505" s="28" t="s">
        <v>1385</v>
      </c>
      <c r="AE505" s="28"/>
    </row>
    <row r="506" spans="1:31" s="1" customFormat="1" ht="32" customHeight="1">
      <c r="A506" s="24" t="s">
        <v>1443</v>
      </c>
      <c r="B506" s="50" t="s">
        <v>1444</v>
      </c>
      <c r="C506" s="28"/>
      <c r="D506" s="50" t="s">
        <v>1438</v>
      </c>
      <c r="E506" s="20"/>
      <c r="F506" s="21"/>
      <c r="G506" s="20" t="s">
        <v>132</v>
      </c>
      <c r="H506" s="57">
        <v>3</v>
      </c>
      <c r="I506" s="21">
        <f t="shared" si="31"/>
        <v>3</v>
      </c>
      <c r="J506" s="57">
        <v>3</v>
      </c>
      <c r="K506" s="57">
        <v>3</v>
      </c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0"/>
      <c r="AA506" s="20"/>
      <c r="AB506" s="50" t="s">
        <v>1444</v>
      </c>
      <c r="AC506" s="21"/>
      <c r="AD506" s="28" t="s">
        <v>1385</v>
      </c>
      <c r="AE506" s="28"/>
    </row>
    <row r="507" spans="1:31" s="1" customFormat="1" ht="32" customHeight="1">
      <c r="A507" s="24" t="s">
        <v>1445</v>
      </c>
      <c r="B507" s="50" t="s">
        <v>1446</v>
      </c>
      <c r="C507" s="28"/>
      <c r="D507" s="50" t="s">
        <v>1433</v>
      </c>
      <c r="E507" s="20"/>
      <c r="F507" s="21"/>
      <c r="G507" s="20" t="s">
        <v>132</v>
      </c>
      <c r="H507" s="57">
        <v>10</v>
      </c>
      <c r="I507" s="21">
        <f t="shared" si="31"/>
        <v>10</v>
      </c>
      <c r="J507" s="57">
        <v>10</v>
      </c>
      <c r="K507" s="57">
        <v>10</v>
      </c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0"/>
      <c r="AA507" s="20"/>
      <c r="AB507" s="50" t="s">
        <v>1446</v>
      </c>
      <c r="AC507" s="21"/>
      <c r="AD507" s="28" t="s">
        <v>1385</v>
      </c>
      <c r="AE507" s="28"/>
    </row>
    <row r="508" spans="1:31" s="1" customFormat="1" ht="32" customHeight="1">
      <c r="A508" s="24" t="s">
        <v>1447</v>
      </c>
      <c r="B508" s="50" t="s">
        <v>1448</v>
      </c>
      <c r="C508" s="28"/>
      <c r="D508" s="50" t="s">
        <v>1438</v>
      </c>
      <c r="E508" s="20"/>
      <c r="F508" s="21"/>
      <c r="G508" s="20" t="s">
        <v>132</v>
      </c>
      <c r="H508" s="57">
        <v>3</v>
      </c>
      <c r="I508" s="21">
        <f t="shared" si="31"/>
        <v>3</v>
      </c>
      <c r="J508" s="57">
        <v>3</v>
      </c>
      <c r="K508" s="57">
        <v>3</v>
      </c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0"/>
      <c r="AA508" s="20"/>
      <c r="AB508" s="50" t="s">
        <v>1448</v>
      </c>
      <c r="AC508" s="21"/>
      <c r="AD508" s="28" t="s">
        <v>1385</v>
      </c>
      <c r="AE508" s="28"/>
    </row>
    <row r="509" spans="1:31" s="1" customFormat="1" ht="32" customHeight="1">
      <c r="A509" s="24" t="s">
        <v>1449</v>
      </c>
      <c r="B509" s="50" t="s">
        <v>1450</v>
      </c>
      <c r="C509" s="28"/>
      <c r="D509" s="50" t="s">
        <v>1438</v>
      </c>
      <c r="E509" s="20"/>
      <c r="F509" s="21"/>
      <c r="G509" s="20" t="s">
        <v>132</v>
      </c>
      <c r="H509" s="57">
        <v>3</v>
      </c>
      <c r="I509" s="21">
        <f t="shared" si="31"/>
        <v>3</v>
      </c>
      <c r="J509" s="57">
        <v>3</v>
      </c>
      <c r="K509" s="57">
        <v>3</v>
      </c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0"/>
      <c r="AA509" s="20"/>
      <c r="AB509" s="50" t="s">
        <v>1450</v>
      </c>
      <c r="AC509" s="21"/>
      <c r="AD509" s="28" t="s">
        <v>1385</v>
      </c>
      <c r="AE509" s="28"/>
    </row>
    <row r="510" spans="1:31" s="1" customFormat="1" ht="32" customHeight="1">
      <c r="A510" s="24" t="s">
        <v>1451</v>
      </c>
      <c r="B510" s="50" t="s">
        <v>1452</v>
      </c>
      <c r="C510" s="28"/>
      <c r="D510" s="50" t="s">
        <v>1438</v>
      </c>
      <c r="E510" s="20"/>
      <c r="F510" s="21"/>
      <c r="G510" s="20" t="s">
        <v>132</v>
      </c>
      <c r="H510" s="57">
        <v>3</v>
      </c>
      <c r="I510" s="21">
        <f t="shared" si="31"/>
        <v>3</v>
      </c>
      <c r="J510" s="57">
        <v>3</v>
      </c>
      <c r="K510" s="57">
        <v>3</v>
      </c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0"/>
      <c r="AA510" s="20"/>
      <c r="AB510" s="50" t="s">
        <v>1452</v>
      </c>
      <c r="AC510" s="21"/>
      <c r="AD510" s="28" t="s">
        <v>1385</v>
      </c>
      <c r="AE510" s="28"/>
    </row>
    <row r="511" spans="1:31" s="1" customFormat="1" ht="32" customHeight="1">
      <c r="A511" s="24" t="s">
        <v>1453</v>
      </c>
      <c r="B511" s="50" t="s">
        <v>1454</v>
      </c>
      <c r="C511" s="28"/>
      <c r="D511" s="50" t="s">
        <v>1455</v>
      </c>
      <c r="E511" s="20"/>
      <c r="F511" s="21"/>
      <c r="G511" s="20" t="s">
        <v>132</v>
      </c>
      <c r="H511" s="57">
        <v>10</v>
      </c>
      <c r="I511" s="21">
        <f t="shared" si="31"/>
        <v>10</v>
      </c>
      <c r="J511" s="57">
        <v>10</v>
      </c>
      <c r="K511" s="57">
        <v>10</v>
      </c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0"/>
      <c r="AA511" s="20"/>
      <c r="AB511" s="50" t="s">
        <v>1454</v>
      </c>
      <c r="AC511" s="21"/>
      <c r="AD511" s="28" t="s">
        <v>1385</v>
      </c>
      <c r="AE511" s="28"/>
    </row>
    <row r="512" spans="1:31" s="1" customFormat="1" ht="32" customHeight="1">
      <c r="A512" s="24" t="s">
        <v>1456</v>
      </c>
      <c r="B512" s="50" t="s">
        <v>1457</v>
      </c>
      <c r="C512" s="28"/>
      <c r="D512" s="50" t="s">
        <v>1458</v>
      </c>
      <c r="E512" s="20"/>
      <c r="F512" s="21"/>
      <c r="G512" s="20" t="s">
        <v>132</v>
      </c>
      <c r="H512" s="57">
        <v>10</v>
      </c>
      <c r="I512" s="21">
        <f t="shared" si="31"/>
        <v>10</v>
      </c>
      <c r="J512" s="57">
        <v>10</v>
      </c>
      <c r="K512" s="57">
        <v>10</v>
      </c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0"/>
      <c r="AA512" s="20"/>
      <c r="AB512" s="50" t="s">
        <v>1457</v>
      </c>
      <c r="AC512" s="21"/>
      <c r="AD512" s="28" t="s">
        <v>1385</v>
      </c>
      <c r="AE512" s="28"/>
    </row>
    <row r="513" spans="1:31" s="1" customFormat="1" ht="32" customHeight="1">
      <c r="A513" s="24" t="s">
        <v>1459</v>
      </c>
      <c r="B513" s="50" t="s">
        <v>823</v>
      </c>
      <c r="C513" s="28"/>
      <c r="D513" s="50" t="s">
        <v>1458</v>
      </c>
      <c r="E513" s="20"/>
      <c r="F513" s="21"/>
      <c r="G513" s="20" t="s">
        <v>132</v>
      </c>
      <c r="H513" s="57">
        <v>10</v>
      </c>
      <c r="I513" s="21">
        <f t="shared" si="31"/>
        <v>10</v>
      </c>
      <c r="J513" s="57">
        <v>10</v>
      </c>
      <c r="K513" s="57">
        <v>10</v>
      </c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0"/>
      <c r="AA513" s="20"/>
      <c r="AB513" s="50" t="s">
        <v>823</v>
      </c>
      <c r="AC513" s="21"/>
      <c r="AD513" s="28" t="s">
        <v>1385</v>
      </c>
      <c r="AE513" s="28"/>
    </row>
    <row r="514" spans="1:31" s="1" customFormat="1" ht="32" customHeight="1">
      <c r="A514" s="24" t="s">
        <v>1460</v>
      </c>
      <c r="B514" s="50" t="s">
        <v>829</v>
      </c>
      <c r="C514" s="28"/>
      <c r="D514" s="50" t="s">
        <v>1461</v>
      </c>
      <c r="E514" s="20"/>
      <c r="F514" s="21"/>
      <c r="G514" s="20" t="s">
        <v>132</v>
      </c>
      <c r="H514" s="57">
        <v>5</v>
      </c>
      <c r="I514" s="21">
        <f t="shared" si="31"/>
        <v>5</v>
      </c>
      <c r="J514" s="57">
        <v>5</v>
      </c>
      <c r="K514" s="57">
        <v>5</v>
      </c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0"/>
      <c r="AA514" s="20"/>
      <c r="AB514" s="50" t="s">
        <v>829</v>
      </c>
      <c r="AC514" s="21"/>
      <c r="AD514" s="28" t="s">
        <v>1385</v>
      </c>
      <c r="AE514" s="28"/>
    </row>
    <row r="515" spans="1:31" s="1" customFormat="1" ht="32" customHeight="1">
      <c r="A515" s="24" t="s">
        <v>1462</v>
      </c>
      <c r="B515" s="50" t="s">
        <v>826</v>
      </c>
      <c r="C515" s="28"/>
      <c r="D515" s="50" t="s">
        <v>1463</v>
      </c>
      <c r="E515" s="20"/>
      <c r="F515" s="21"/>
      <c r="G515" s="20" t="s">
        <v>132</v>
      </c>
      <c r="H515" s="57">
        <v>3</v>
      </c>
      <c r="I515" s="21">
        <f t="shared" si="31"/>
        <v>3</v>
      </c>
      <c r="J515" s="57">
        <v>3</v>
      </c>
      <c r="K515" s="57">
        <v>3</v>
      </c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0"/>
      <c r="AA515" s="20"/>
      <c r="AB515" s="50" t="s">
        <v>826</v>
      </c>
      <c r="AC515" s="21"/>
      <c r="AD515" s="28" t="s">
        <v>1385</v>
      </c>
      <c r="AE515" s="28"/>
    </row>
    <row r="516" spans="1:31" s="1" customFormat="1" ht="32" customHeight="1">
      <c r="A516" s="24" t="s">
        <v>1464</v>
      </c>
      <c r="B516" s="50" t="s">
        <v>1465</v>
      </c>
      <c r="C516" s="28"/>
      <c r="D516" s="50" t="s">
        <v>1463</v>
      </c>
      <c r="E516" s="20"/>
      <c r="F516" s="21"/>
      <c r="G516" s="20" t="s">
        <v>132</v>
      </c>
      <c r="H516" s="57">
        <v>3</v>
      </c>
      <c r="I516" s="21">
        <f aca="true" t="shared" si="32" ref="I516:I579">J516+N516</f>
        <v>3</v>
      </c>
      <c r="J516" s="57">
        <v>3</v>
      </c>
      <c r="K516" s="57">
        <v>3</v>
      </c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0"/>
      <c r="AA516" s="20"/>
      <c r="AB516" s="50" t="s">
        <v>1465</v>
      </c>
      <c r="AC516" s="21"/>
      <c r="AD516" s="28" t="s">
        <v>1385</v>
      </c>
      <c r="AE516" s="28"/>
    </row>
    <row r="517" spans="1:31" s="1" customFormat="1" ht="32" customHeight="1">
      <c r="A517" s="24" t="s">
        <v>1466</v>
      </c>
      <c r="B517" s="50" t="s">
        <v>1467</v>
      </c>
      <c r="C517" s="28"/>
      <c r="D517" s="50" t="s">
        <v>1468</v>
      </c>
      <c r="E517" s="20"/>
      <c r="F517" s="21"/>
      <c r="G517" s="20" t="s">
        <v>132</v>
      </c>
      <c r="H517" s="57">
        <v>25</v>
      </c>
      <c r="I517" s="21">
        <f t="shared" si="32"/>
        <v>25</v>
      </c>
      <c r="J517" s="57">
        <v>25</v>
      </c>
      <c r="K517" s="57">
        <v>25</v>
      </c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0"/>
      <c r="AA517" s="20"/>
      <c r="AB517" s="50" t="s">
        <v>1467</v>
      </c>
      <c r="AC517" s="21"/>
      <c r="AD517" s="28" t="s">
        <v>1385</v>
      </c>
      <c r="AE517" s="28"/>
    </row>
    <row r="518" spans="1:31" s="1" customFormat="1" ht="32" customHeight="1">
      <c r="A518" s="24" t="s">
        <v>1469</v>
      </c>
      <c r="B518" s="50" t="s">
        <v>547</v>
      </c>
      <c r="C518" s="28"/>
      <c r="D518" s="50" t="s">
        <v>1470</v>
      </c>
      <c r="E518" s="20"/>
      <c r="F518" s="21"/>
      <c r="G518" s="20" t="s">
        <v>132</v>
      </c>
      <c r="H518" s="57">
        <v>3</v>
      </c>
      <c r="I518" s="21">
        <f t="shared" si="32"/>
        <v>3</v>
      </c>
      <c r="J518" s="57">
        <v>3</v>
      </c>
      <c r="K518" s="57">
        <v>3</v>
      </c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0"/>
      <c r="AA518" s="20"/>
      <c r="AB518" s="50" t="s">
        <v>547</v>
      </c>
      <c r="AC518" s="21"/>
      <c r="AD518" s="28" t="s">
        <v>1385</v>
      </c>
      <c r="AE518" s="28"/>
    </row>
    <row r="519" spans="1:31" s="1" customFormat="1" ht="61" customHeight="1">
      <c r="A519" s="24" t="s">
        <v>1471</v>
      </c>
      <c r="B519" s="50" t="s">
        <v>1472</v>
      </c>
      <c r="C519" s="28"/>
      <c r="D519" s="50" t="s">
        <v>1473</v>
      </c>
      <c r="E519" s="20"/>
      <c r="F519" s="21"/>
      <c r="G519" s="20" t="s">
        <v>132</v>
      </c>
      <c r="H519" s="57">
        <v>29</v>
      </c>
      <c r="I519" s="21">
        <f t="shared" si="32"/>
        <v>29</v>
      </c>
      <c r="J519" s="57">
        <v>29</v>
      </c>
      <c r="K519" s="57">
        <v>29</v>
      </c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0"/>
      <c r="AA519" s="20"/>
      <c r="AB519" s="50" t="s">
        <v>1472</v>
      </c>
      <c r="AC519" s="21"/>
      <c r="AD519" s="28" t="s">
        <v>1385</v>
      </c>
      <c r="AE519" s="28"/>
    </row>
    <row r="520" spans="1:31" s="1" customFormat="1" ht="29" customHeight="1">
      <c r="A520" s="24" t="s">
        <v>1474</v>
      </c>
      <c r="B520" s="50" t="s">
        <v>544</v>
      </c>
      <c r="C520" s="28"/>
      <c r="D520" s="50" t="s">
        <v>1475</v>
      </c>
      <c r="E520" s="20"/>
      <c r="F520" s="21"/>
      <c r="G520" s="20" t="s">
        <v>132</v>
      </c>
      <c r="H520" s="57">
        <v>3</v>
      </c>
      <c r="I520" s="21">
        <f t="shared" si="32"/>
        <v>3</v>
      </c>
      <c r="J520" s="57">
        <v>3</v>
      </c>
      <c r="K520" s="57">
        <v>3</v>
      </c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0"/>
      <c r="AA520" s="20"/>
      <c r="AB520" s="50" t="s">
        <v>544</v>
      </c>
      <c r="AC520" s="21"/>
      <c r="AD520" s="28" t="s">
        <v>1385</v>
      </c>
      <c r="AE520" s="28"/>
    </row>
    <row r="521" spans="1:31" s="1" customFormat="1" ht="29" customHeight="1">
      <c r="A521" s="24" t="s">
        <v>1476</v>
      </c>
      <c r="B521" s="50" t="s">
        <v>550</v>
      </c>
      <c r="C521" s="28"/>
      <c r="D521" s="50" t="s">
        <v>1477</v>
      </c>
      <c r="E521" s="20"/>
      <c r="F521" s="21"/>
      <c r="G521" s="20" t="s">
        <v>132</v>
      </c>
      <c r="H521" s="57">
        <v>8</v>
      </c>
      <c r="I521" s="21">
        <f t="shared" si="32"/>
        <v>8</v>
      </c>
      <c r="J521" s="57">
        <v>8</v>
      </c>
      <c r="K521" s="57">
        <v>8</v>
      </c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0"/>
      <c r="AA521" s="20"/>
      <c r="AB521" s="50" t="s">
        <v>550</v>
      </c>
      <c r="AC521" s="21"/>
      <c r="AD521" s="28" t="s">
        <v>1385</v>
      </c>
      <c r="AE521" s="28"/>
    </row>
    <row r="522" spans="1:31" s="1" customFormat="1" ht="37" customHeight="1">
      <c r="A522" s="24" t="s">
        <v>1478</v>
      </c>
      <c r="B522" s="50" t="s">
        <v>562</v>
      </c>
      <c r="C522" s="28"/>
      <c r="D522" s="50" t="s">
        <v>1479</v>
      </c>
      <c r="E522" s="20"/>
      <c r="F522" s="21"/>
      <c r="G522" s="20" t="s">
        <v>132</v>
      </c>
      <c r="H522" s="57">
        <v>8</v>
      </c>
      <c r="I522" s="21">
        <f t="shared" si="32"/>
        <v>8</v>
      </c>
      <c r="J522" s="57">
        <v>8</v>
      </c>
      <c r="K522" s="57">
        <v>8</v>
      </c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0"/>
      <c r="AA522" s="20"/>
      <c r="AB522" s="50" t="s">
        <v>562</v>
      </c>
      <c r="AC522" s="21"/>
      <c r="AD522" s="28" t="s">
        <v>1385</v>
      </c>
      <c r="AE522" s="28"/>
    </row>
    <row r="523" spans="1:31" s="1" customFormat="1" ht="59" customHeight="1">
      <c r="A523" s="24" t="s">
        <v>1480</v>
      </c>
      <c r="B523" s="50" t="s">
        <v>559</v>
      </c>
      <c r="C523" s="28"/>
      <c r="D523" s="50" t="s">
        <v>1481</v>
      </c>
      <c r="E523" s="20"/>
      <c r="F523" s="21"/>
      <c r="G523" s="20" t="s">
        <v>132</v>
      </c>
      <c r="H523" s="57">
        <v>30</v>
      </c>
      <c r="I523" s="21">
        <f t="shared" si="32"/>
        <v>30</v>
      </c>
      <c r="J523" s="57">
        <v>30</v>
      </c>
      <c r="K523" s="57">
        <v>30</v>
      </c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0"/>
      <c r="AA523" s="20"/>
      <c r="AB523" s="50" t="s">
        <v>559</v>
      </c>
      <c r="AC523" s="21"/>
      <c r="AD523" s="28" t="s">
        <v>1385</v>
      </c>
      <c r="AE523" s="28"/>
    </row>
    <row r="524" spans="1:31" s="1" customFormat="1" ht="28" customHeight="1">
      <c r="A524" s="24" t="s">
        <v>1482</v>
      </c>
      <c r="B524" s="50" t="s">
        <v>1483</v>
      </c>
      <c r="C524" s="28"/>
      <c r="D524" s="50" t="s">
        <v>1484</v>
      </c>
      <c r="E524" s="20"/>
      <c r="F524" s="21"/>
      <c r="G524" s="20" t="s">
        <v>132</v>
      </c>
      <c r="H524" s="57">
        <v>3</v>
      </c>
      <c r="I524" s="21">
        <f t="shared" si="32"/>
        <v>3</v>
      </c>
      <c r="J524" s="57">
        <v>3</v>
      </c>
      <c r="K524" s="57">
        <v>3</v>
      </c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0"/>
      <c r="AA524" s="20"/>
      <c r="AB524" s="50" t="s">
        <v>1483</v>
      </c>
      <c r="AC524" s="21"/>
      <c r="AD524" s="28" t="s">
        <v>1385</v>
      </c>
      <c r="AE524" s="28"/>
    </row>
    <row r="525" spans="1:31" s="1" customFormat="1" ht="28" customHeight="1">
      <c r="A525" s="24" t="s">
        <v>1485</v>
      </c>
      <c r="B525" s="50" t="s">
        <v>556</v>
      </c>
      <c r="C525" s="28"/>
      <c r="D525" s="50" t="s">
        <v>1484</v>
      </c>
      <c r="E525" s="20"/>
      <c r="F525" s="21"/>
      <c r="G525" s="20" t="s">
        <v>132</v>
      </c>
      <c r="H525" s="57">
        <v>3</v>
      </c>
      <c r="I525" s="21">
        <f t="shared" si="32"/>
        <v>3</v>
      </c>
      <c r="J525" s="57">
        <v>3</v>
      </c>
      <c r="K525" s="57">
        <v>3</v>
      </c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0"/>
      <c r="AA525" s="20"/>
      <c r="AB525" s="50" t="s">
        <v>556</v>
      </c>
      <c r="AC525" s="21"/>
      <c r="AD525" s="28" t="s">
        <v>1385</v>
      </c>
      <c r="AE525" s="28"/>
    </row>
    <row r="526" spans="1:31" s="1" customFormat="1" ht="35" customHeight="1">
      <c r="A526" s="24" t="s">
        <v>1486</v>
      </c>
      <c r="B526" s="50" t="s">
        <v>1487</v>
      </c>
      <c r="C526" s="28"/>
      <c r="D526" s="50" t="s">
        <v>1488</v>
      </c>
      <c r="E526" s="20"/>
      <c r="F526" s="21"/>
      <c r="G526" s="20" t="s">
        <v>132</v>
      </c>
      <c r="H526" s="57">
        <v>10</v>
      </c>
      <c r="I526" s="21">
        <f t="shared" si="32"/>
        <v>10</v>
      </c>
      <c r="J526" s="57">
        <v>10</v>
      </c>
      <c r="K526" s="57">
        <v>10</v>
      </c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0"/>
      <c r="AA526" s="20"/>
      <c r="AB526" s="50" t="s">
        <v>1487</v>
      </c>
      <c r="AC526" s="21"/>
      <c r="AD526" s="28" t="s">
        <v>1385</v>
      </c>
      <c r="AE526" s="28"/>
    </row>
    <row r="527" spans="1:31" s="1" customFormat="1" ht="37" customHeight="1">
      <c r="A527" s="24" t="s">
        <v>1489</v>
      </c>
      <c r="B527" s="50" t="s">
        <v>1490</v>
      </c>
      <c r="C527" s="28"/>
      <c r="D527" s="50" t="s">
        <v>1491</v>
      </c>
      <c r="E527" s="20"/>
      <c r="F527" s="21"/>
      <c r="G527" s="20" t="s">
        <v>132</v>
      </c>
      <c r="H527" s="57">
        <v>13</v>
      </c>
      <c r="I527" s="21">
        <f t="shared" si="32"/>
        <v>13</v>
      </c>
      <c r="J527" s="57">
        <v>13</v>
      </c>
      <c r="K527" s="57">
        <v>13</v>
      </c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0"/>
      <c r="AA527" s="20"/>
      <c r="AB527" s="50" t="s">
        <v>1490</v>
      </c>
      <c r="AC527" s="21"/>
      <c r="AD527" s="28" t="s">
        <v>1385</v>
      </c>
      <c r="AE527" s="28"/>
    </row>
    <row r="528" spans="1:31" s="1" customFormat="1" ht="36" customHeight="1">
      <c r="A528" s="24" t="s">
        <v>1492</v>
      </c>
      <c r="B528" s="50" t="s">
        <v>1493</v>
      </c>
      <c r="C528" s="28"/>
      <c r="D528" s="50" t="s">
        <v>1494</v>
      </c>
      <c r="E528" s="20"/>
      <c r="F528" s="21"/>
      <c r="G528" s="20" t="s">
        <v>132</v>
      </c>
      <c r="H528" s="57">
        <v>25</v>
      </c>
      <c r="I528" s="21">
        <f t="shared" si="32"/>
        <v>25</v>
      </c>
      <c r="J528" s="57">
        <v>25</v>
      </c>
      <c r="K528" s="57">
        <v>25</v>
      </c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0"/>
      <c r="AA528" s="20"/>
      <c r="AB528" s="50" t="s">
        <v>1493</v>
      </c>
      <c r="AC528" s="21"/>
      <c r="AD528" s="28" t="s">
        <v>1385</v>
      </c>
      <c r="AE528" s="28"/>
    </row>
    <row r="529" spans="1:31" s="1" customFormat="1" ht="29" customHeight="1">
      <c r="A529" s="24" t="s">
        <v>1495</v>
      </c>
      <c r="B529" s="50" t="s">
        <v>1496</v>
      </c>
      <c r="C529" s="28"/>
      <c r="D529" s="50" t="s">
        <v>1497</v>
      </c>
      <c r="E529" s="20"/>
      <c r="F529" s="21"/>
      <c r="G529" s="20" t="s">
        <v>132</v>
      </c>
      <c r="H529" s="57">
        <v>10</v>
      </c>
      <c r="I529" s="21">
        <f t="shared" si="32"/>
        <v>10</v>
      </c>
      <c r="J529" s="57">
        <v>10</v>
      </c>
      <c r="K529" s="57">
        <v>10</v>
      </c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0"/>
      <c r="AA529" s="20"/>
      <c r="AB529" s="50" t="s">
        <v>1496</v>
      </c>
      <c r="AC529" s="21"/>
      <c r="AD529" s="28" t="s">
        <v>1385</v>
      </c>
      <c r="AE529" s="28"/>
    </row>
    <row r="530" spans="1:31" s="1" customFormat="1" ht="30" customHeight="1">
      <c r="A530" s="24" t="s">
        <v>1498</v>
      </c>
      <c r="B530" s="28" t="s">
        <v>1499</v>
      </c>
      <c r="C530" s="28"/>
      <c r="D530" s="28" t="s">
        <v>1500</v>
      </c>
      <c r="E530" s="20"/>
      <c r="F530" s="21"/>
      <c r="G530" s="20" t="s">
        <v>132</v>
      </c>
      <c r="H530" s="57">
        <v>23</v>
      </c>
      <c r="I530" s="21">
        <f t="shared" si="32"/>
        <v>23</v>
      </c>
      <c r="J530" s="57">
        <v>23</v>
      </c>
      <c r="K530" s="57">
        <v>23</v>
      </c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0"/>
      <c r="AA530" s="20"/>
      <c r="AB530" s="28" t="s">
        <v>1499</v>
      </c>
      <c r="AC530" s="21"/>
      <c r="AD530" s="28" t="s">
        <v>1385</v>
      </c>
      <c r="AE530" s="28"/>
    </row>
    <row r="531" spans="1:31" s="1" customFormat="1" ht="28" customHeight="1">
      <c r="A531" s="24" t="s">
        <v>1501</v>
      </c>
      <c r="B531" s="28" t="s">
        <v>583</v>
      </c>
      <c r="C531" s="28"/>
      <c r="D531" s="28" t="s">
        <v>1502</v>
      </c>
      <c r="E531" s="20"/>
      <c r="F531" s="21"/>
      <c r="G531" s="20" t="s">
        <v>132</v>
      </c>
      <c r="H531" s="57">
        <v>3</v>
      </c>
      <c r="I531" s="21">
        <f t="shared" si="32"/>
        <v>3</v>
      </c>
      <c r="J531" s="57">
        <v>3</v>
      </c>
      <c r="K531" s="57">
        <v>3</v>
      </c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0"/>
      <c r="AA531" s="20"/>
      <c r="AB531" s="28" t="s">
        <v>583</v>
      </c>
      <c r="AC531" s="21"/>
      <c r="AD531" s="28" t="s">
        <v>1385</v>
      </c>
      <c r="AE531" s="28"/>
    </row>
    <row r="532" spans="1:31" s="1" customFormat="1" ht="28" customHeight="1">
      <c r="A532" s="24" t="s">
        <v>1503</v>
      </c>
      <c r="B532" s="28" t="s">
        <v>589</v>
      </c>
      <c r="C532" s="28"/>
      <c r="D532" s="28" t="s">
        <v>1504</v>
      </c>
      <c r="E532" s="20"/>
      <c r="F532" s="21"/>
      <c r="G532" s="20" t="s">
        <v>132</v>
      </c>
      <c r="H532" s="57">
        <v>7</v>
      </c>
      <c r="I532" s="21">
        <f t="shared" si="32"/>
        <v>7</v>
      </c>
      <c r="J532" s="57">
        <v>7</v>
      </c>
      <c r="K532" s="57">
        <v>7</v>
      </c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0"/>
      <c r="AA532" s="20"/>
      <c r="AB532" s="28" t="s">
        <v>589</v>
      </c>
      <c r="AC532" s="21"/>
      <c r="AD532" s="28" t="s">
        <v>1385</v>
      </c>
      <c r="AE532" s="28"/>
    </row>
    <row r="533" spans="1:31" s="1" customFormat="1" ht="28" customHeight="1">
      <c r="A533" s="24" t="s">
        <v>1505</v>
      </c>
      <c r="B533" s="28" t="s">
        <v>1506</v>
      </c>
      <c r="C533" s="28"/>
      <c r="D533" s="28" t="s">
        <v>1507</v>
      </c>
      <c r="E533" s="20"/>
      <c r="F533" s="21"/>
      <c r="G533" s="20" t="s">
        <v>132</v>
      </c>
      <c r="H533" s="57">
        <v>10</v>
      </c>
      <c r="I533" s="21">
        <f t="shared" si="32"/>
        <v>10</v>
      </c>
      <c r="J533" s="57">
        <v>10</v>
      </c>
      <c r="K533" s="57">
        <v>10</v>
      </c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0"/>
      <c r="AA533" s="20"/>
      <c r="AB533" s="28" t="s">
        <v>1506</v>
      </c>
      <c r="AC533" s="21"/>
      <c r="AD533" s="28" t="s">
        <v>1385</v>
      </c>
      <c r="AE533" s="28"/>
    </row>
    <row r="534" spans="1:31" s="1" customFormat="1" ht="33" customHeight="1">
      <c r="A534" s="24" t="s">
        <v>1508</v>
      </c>
      <c r="B534" s="28" t="s">
        <v>1509</v>
      </c>
      <c r="C534" s="28"/>
      <c r="D534" s="28" t="s">
        <v>1510</v>
      </c>
      <c r="E534" s="20"/>
      <c r="F534" s="21"/>
      <c r="G534" s="20" t="s">
        <v>132</v>
      </c>
      <c r="H534" s="57">
        <v>10</v>
      </c>
      <c r="I534" s="21">
        <f t="shared" si="32"/>
        <v>10</v>
      </c>
      <c r="J534" s="57">
        <v>10</v>
      </c>
      <c r="K534" s="57">
        <v>10</v>
      </c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0"/>
      <c r="AA534" s="20"/>
      <c r="AB534" s="28" t="s">
        <v>1509</v>
      </c>
      <c r="AC534" s="21"/>
      <c r="AD534" s="28" t="s">
        <v>1385</v>
      </c>
      <c r="AE534" s="28"/>
    </row>
    <row r="535" spans="1:31" s="1" customFormat="1" ht="47" customHeight="1">
      <c r="A535" s="24" t="s">
        <v>1511</v>
      </c>
      <c r="B535" s="28" t="s">
        <v>1512</v>
      </c>
      <c r="C535" s="28"/>
      <c r="D535" s="28" t="s">
        <v>1513</v>
      </c>
      <c r="E535" s="20"/>
      <c r="F535" s="21"/>
      <c r="G535" s="20" t="s">
        <v>132</v>
      </c>
      <c r="H535" s="57">
        <v>17</v>
      </c>
      <c r="I535" s="21">
        <f t="shared" si="32"/>
        <v>17</v>
      </c>
      <c r="J535" s="57">
        <v>17</v>
      </c>
      <c r="K535" s="57">
        <v>17</v>
      </c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0"/>
      <c r="AA535" s="20"/>
      <c r="AB535" s="28" t="s">
        <v>1512</v>
      </c>
      <c r="AC535" s="21"/>
      <c r="AD535" s="28" t="s">
        <v>1385</v>
      </c>
      <c r="AE535" s="28"/>
    </row>
    <row r="536" spans="1:31" s="1" customFormat="1" ht="53" customHeight="1">
      <c r="A536" s="24" t="s">
        <v>1514</v>
      </c>
      <c r="B536" s="28" t="s">
        <v>478</v>
      </c>
      <c r="C536" s="28"/>
      <c r="D536" s="28" t="s">
        <v>1515</v>
      </c>
      <c r="E536" s="20"/>
      <c r="F536" s="21"/>
      <c r="G536" s="20" t="s">
        <v>132</v>
      </c>
      <c r="H536" s="57">
        <v>33</v>
      </c>
      <c r="I536" s="21">
        <f t="shared" si="32"/>
        <v>33</v>
      </c>
      <c r="J536" s="57">
        <v>33</v>
      </c>
      <c r="K536" s="57">
        <v>33</v>
      </c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0"/>
      <c r="AA536" s="20"/>
      <c r="AB536" s="28" t="s">
        <v>478</v>
      </c>
      <c r="AC536" s="21"/>
      <c r="AD536" s="28" t="s">
        <v>1385</v>
      </c>
      <c r="AE536" s="28"/>
    </row>
    <row r="537" spans="1:31" s="1" customFormat="1" ht="55" customHeight="1">
      <c r="A537" s="24" t="s">
        <v>1516</v>
      </c>
      <c r="B537" s="28" t="s">
        <v>1517</v>
      </c>
      <c r="C537" s="28"/>
      <c r="D537" s="28" t="s">
        <v>1518</v>
      </c>
      <c r="E537" s="20"/>
      <c r="F537" s="21"/>
      <c r="G537" s="20" t="s">
        <v>132</v>
      </c>
      <c r="H537" s="57">
        <v>36</v>
      </c>
      <c r="I537" s="21">
        <f t="shared" si="32"/>
        <v>36</v>
      </c>
      <c r="J537" s="57">
        <v>36</v>
      </c>
      <c r="K537" s="57">
        <v>36</v>
      </c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0"/>
      <c r="AA537" s="20"/>
      <c r="AB537" s="28" t="s">
        <v>1517</v>
      </c>
      <c r="AC537" s="21"/>
      <c r="AD537" s="28" t="s">
        <v>1385</v>
      </c>
      <c r="AE537" s="20"/>
    </row>
    <row r="538" spans="1:31" s="1" customFormat="1" ht="57" customHeight="1">
      <c r="A538" s="24" t="s">
        <v>1519</v>
      </c>
      <c r="B538" s="28" t="s">
        <v>1520</v>
      </c>
      <c r="C538" s="28"/>
      <c r="D538" s="28" t="s">
        <v>1521</v>
      </c>
      <c r="E538" s="20"/>
      <c r="F538" s="21"/>
      <c r="G538" s="20" t="s">
        <v>132</v>
      </c>
      <c r="H538" s="57">
        <v>25</v>
      </c>
      <c r="I538" s="21">
        <f t="shared" si="32"/>
        <v>25</v>
      </c>
      <c r="J538" s="57">
        <v>25</v>
      </c>
      <c r="K538" s="57">
        <v>25</v>
      </c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0"/>
      <c r="AA538" s="20"/>
      <c r="AB538" s="28" t="s">
        <v>1520</v>
      </c>
      <c r="AC538" s="21"/>
      <c r="AD538" s="28" t="s">
        <v>1385</v>
      </c>
      <c r="AE538" s="20"/>
    </row>
    <row r="539" spans="1:31" s="1" customFormat="1" ht="30" customHeight="1">
      <c r="A539" s="24" t="s">
        <v>1522</v>
      </c>
      <c r="B539" s="28" t="s">
        <v>481</v>
      </c>
      <c r="C539" s="28"/>
      <c r="D539" s="28" t="s">
        <v>1523</v>
      </c>
      <c r="E539" s="20"/>
      <c r="F539" s="21"/>
      <c r="G539" s="20" t="s">
        <v>132</v>
      </c>
      <c r="H539" s="57">
        <v>17</v>
      </c>
      <c r="I539" s="21">
        <f t="shared" si="32"/>
        <v>17</v>
      </c>
      <c r="J539" s="57">
        <v>17</v>
      </c>
      <c r="K539" s="57">
        <v>17</v>
      </c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0"/>
      <c r="AA539" s="20"/>
      <c r="AB539" s="28" t="s">
        <v>481</v>
      </c>
      <c r="AC539" s="21"/>
      <c r="AD539" s="28" t="s">
        <v>1385</v>
      </c>
      <c r="AE539" s="20"/>
    </row>
    <row r="540" spans="1:31" s="1" customFormat="1" ht="30" customHeight="1">
      <c r="A540" s="24" t="s">
        <v>1524</v>
      </c>
      <c r="B540" s="28" t="s">
        <v>1525</v>
      </c>
      <c r="C540" s="28"/>
      <c r="D540" s="28" t="s">
        <v>1523</v>
      </c>
      <c r="E540" s="20"/>
      <c r="F540" s="21"/>
      <c r="G540" s="20" t="s">
        <v>132</v>
      </c>
      <c r="H540" s="57">
        <v>16</v>
      </c>
      <c r="I540" s="21">
        <f t="shared" si="32"/>
        <v>16</v>
      </c>
      <c r="J540" s="57">
        <v>16</v>
      </c>
      <c r="K540" s="57">
        <v>16</v>
      </c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0"/>
      <c r="AA540" s="20"/>
      <c r="AB540" s="28" t="s">
        <v>1525</v>
      </c>
      <c r="AC540" s="21"/>
      <c r="AD540" s="28" t="s">
        <v>1385</v>
      </c>
      <c r="AE540" s="20"/>
    </row>
    <row r="541" spans="1:31" s="1" customFormat="1" ht="30" customHeight="1">
      <c r="A541" s="24" t="s">
        <v>1526</v>
      </c>
      <c r="B541" s="28" t="s">
        <v>841</v>
      </c>
      <c r="C541" s="28"/>
      <c r="D541" s="28" t="s">
        <v>1527</v>
      </c>
      <c r="E541" s="20"/>
      <c r="F541" s="21"/>
      <c r="G541" s="20" t="s">
        <v>132</v>
      </c>
      <c r="H541" s="57">
        <v>10</v>
      </c>
      <c r="I541" s="21">
        <f t="shared" si="32"/>
        <v>10</v>
      </c>
      <c r="J541" s="57">
        <v>10</v>
      </c>
      <c r="K541" s="57">
        <v>10</v>
      </c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0"/>
      <c r="AA541" s="20"/>
      <c r="AB541" s="28" t="s">
        <v>841</v>
      </c>
      <c r="AC541" s="21"/>
      <c r="AD541" s="28" t="s">
        <v>1385</v>
      </c>
      <c r="AE541" s="20"/>
    </row>
    <row r="542" spans="1:31" s="1" customFormat="1" ht="30" customHeight="1">
      <c r="A542" s="24" t="s">
        <v>1528</v>
      </c>
      <c r="B542" s="28" t="s">
        <v>1529</v>
      </c>
      <c r="C542" s="28"/>
      <c r="D542" s="28" t="s">
        <v>1530</v>
      </c>
      <c r="E542" s="20"/>
      <c r="F542" s="21"/>
      <c r="G542" s="20" t="s">
        <v>132</v>
      </c>
      <c r="H542" s="57">
        <v>3</v>
      </c>
      <c r="I542" s="21">
        <f t="shared" si="32"/>
        <v>3</v>
      </c>
      <c r="J542" s="57">
        <v>3</v>
      </c>
      <c r="K542" s="57">
        <v>3</v>
      </c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0"/>
      <c r="AA542" s="20"/>
      <c r="AB542" s="28" t="s">
        <v>1529</v>
      </c>
      <c r="AC542" s="21"/>
      <c r="AD542" s="28" t="s">
        <v>1385</v>
      </c>
      <c r="AE542" s="20"/>
    </row>
    <row r="543" spans="1:31" s="1" customFormat="1" ht="30" customHeight="1">
      <c r="A543" s="24" t="s">
        <v>1531</v>
      </c>
      <c r="B543" s="28" t="s">
        <v>1532</v>
      </c>
      <c r="C543" s="28"/>
      <c r="D543" s="28" t="s">
        <v>1533</v>
      </c>
      <c r="E543" s="20"/>
      <c r="F543" s="21"/>
      <c r="G543" s="20" t="s">
        <v>132</v>
      </c>
      <c r="H543" s="57">
        <v>9</v>
      </c>
      <c r="I543" s="21">
        <f t="shared" si="32"/>
        <v>9</v>
      </c>
      <c r="J543" s="57">
        <v>9</v>
      </c>
      <c r="K543" s="57">
        <v>9</v>
      </c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0"/>
      <c r="AA543" s="20"/>
      <c r="AB543" s="28" t="s">
        <v>1532</v>
      </c>
      <c r="AC543" s="21"/>
      <c r="AD543" s="28" t="s">
        <v>1385</v>
      </c>
      <c r="AE543" s="20"/>
    </row>
    <row r="544" spans="1:31" s="1" customFormat="1" ht="30" customHeight="1">
      <c r="A544" s="24" t="s">
        <v>1534</v>
      </c>
      <c r="B544" s="50" t="s">
        <v>1535</v>
      </c>
      <c r="C544" s="28"/>
      <c r="D544" s="58" t="s">
        <v>1536</v>
      </c>
      <c r="E544" s="20"/>
      <c r="F544" s="21"/>
      <c r="G544" s="20" t="s">
        <v>132</v>
      </c>
      <c r="H544" s="56">
        <v>7</v>
      </c>
      <c r="I544" s="21">
        <f t="shared" si="32"/>
        <v>7</v>
      </c>
      <c r="J544" s="56">
        <v>7</v>
      </c>
      <c r="K544" s="56">
        <v>7</v>
      </c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0"/>
      <c r="AA544" s="20"/>
      <c r="AB544" s="50" t="s">
        <v>1535</v>
      </c>
      <c r="AC544" s="21"/>
      <c r="AD544" s="28" t="s">
        <v>1385</v>
      </c>
      <c r="AE544" s="20"/>
    </row>
    <row r="545" spans="1:31" s="1" customFormat="1" ht="30" customHeight="1">
      <c r="A545" s="24" t="s">
        <v>1537</v>
      </c>
      <c r="B545" s="50" t="s">
        <v>329</v>
      </c>
      <c r="C545" s="28"/>
      <c r="D545" s="58" t="s">
        <v>1536</v>
      </c>
      <c r="E545" s="20"/>
      <c r="F545" s="21"/>
      <c r="G545" s="20" t="s">
        <v>132</v>
      </c>
      <c r="H545" s="57">
        <v>7</v>
      </c>
      <c r="I545" s="21">
        <f t="shared" si="32"/>
        <v>7</v>
      </c>
      <c r="J545" s="57">
        <v>7</v>
      </c>
      <c r="K545" s="57">
        <v>7</v>
      </c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0"/>
      <c r="AA545" s="20"/>
      <c r="AB545" s="50" t="s">
        <v>329</v>
      </c>
      <c r="AC545" s="21"/>
      <c r="AD545" s="28" t="s">
        <v>1385</v>
      </c>
      <c r="AE545" s="20"/>
    </row>
    <row r="546" spans="1:31" s="1" customFormat="1" ht="30" customHeight="1">
      <c r="A546" s="24" t="s">
        <v>1538</v>
      </c>
      <c r="B546" s="50" t="s">
        <v>332</v>
      </c>
      <c r="C546" s="28"/>
      <c r="D546" s="58" t="s">
        <v>1536</v>
      </c>
      <c r="E546" s="20"/>
      <c r="F546" s="21"/>
      <c r="G546" s="20" t="s">
        <v>132</v>
      </c>
      <c r="H546" s="56">
        <v>7</v>
      </c>
      <c r="I546" s="21">
        <f t="shared" si="32"/>
        <v>7</v>
      </c>
      <c r="J546" s="56">
        <v>7</v>
      </c>
      <c r="K546" s="56">
        <v>7</v>
      </c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0"/>
      <c r="AA546" s="20"/>
      <c r="AB546" s="50" t="s">
        <v>332</v>
      </c>
      <c r="AC546" s="21"/>
      <c r="AD546" s="28" t="s">
        <v>1385</v>
      </c>
      <c r="AE546" s="20"/>
    </row>
    <row r="547" spans="1:31" s="1" customFormat="1" ht="30" customHeight="1">
      <c r="A547" s="24" t="s">
        <v>1539</v>
      </c>
      <c r="B547" s="50" t="s">
        <v>1540</v>
      </c>
      <c r="C547" s="28"/>
      <c r="D547" s="58" t="s">
        <v>1541</v>
      </c>
      <c r="E547" s="20"/>
      <c r="F547" s="21"/>
      <c r="G547" s="20" t="s">
        <v>132</v>
      </c>
      <c r="H547" s="57">
        <v>9</v>
      </c>
      <c r="I547" s="21">
        <f t="shared" si="32"/>
        <v>9</v>
      </c>
      <c r="J547" s="57">
        <v>9</v>
      </c>
      <c r="K547" s="57">
        <v>9</v>
      </c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0"/>
      <c r="AA547" s="20"/>
      <c r="AB547" s="50" t="s">
        <v>1540</v>
      </c>
      <c r="AC547" s="21"/>
      <c r="AD547" s="28" t="s">
        <v>1385</v>
      </c>
      <c r="AE547" s="20"/>
    </row>
    <row r="548" spans="1:31" s="1" customFormat="1" ht="30" customHeight="1">
      <c r="A548" s="24" t="s">
        <v>1542</v>
      </c>
      <c r="B548" s="60" t="s">
        <v>320</v>
      </c>
      <c r="C548" s="28"/>
      <c r="D548" s="58" t="s">
        <v>1536</v>
      </c>
      <c r="E548" s="20"/>
      <c r="F548" s="21"/>
      <c r="G548" s="20" t="s">
        <v>132</v>
      </c>
      <c r="H548" s="56">
        <v>7</v>
      </c>
      <c r="I548" s="21">
        <f t="shared" si="32"/>
        <v>7</v>
      </c>
      <c r="J548" s="56">
        <v>7</v>
      </c>
      <c r="K548" s="56">
        <v>7</v>
      </c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0"/>
      <c r="AA548" s="20"/>
      <c r="AB548" s="60" t="s">
        <v>320</v>
      </c>
      <c r="AC548" s="21"/>
      <c r="AD548" s="28" t="s">
        <v>1385</v>
      </c>
      <c r="AE548" s="20"/>
    </row>
    <row r="549" spans="1:31" s="1" customFormat="1" ht="30" customHeight="1">
      <c r="A549" s="28" t="s">
        <v>1543</v>
      </c>
      <c r="B549" s="20"/>
      <c r="C549" s="20"/>
      <c r="D549" s="21"/>
      <c r="E549" s="20"/>
      <c r="F549" s="21"/>
      <c r="G549" s="20"/>
      <c r="H549" s="21"/>
      <c r="I549" s="21">
        <f t="shared" si="32"/>
        <v>0</v>
      </c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0"/>
      <c r="AA549" s="20"/>
      <c r="AB549" s="28"/>
      <c r="AC549" s="21"/>
      <c r="AD549" s="20"/>
      <c r="AE549" s="20"/>
    </row>
    <row r="550" spans="1:31" s="1" customFormat="1" ht="34" customHeight="1">
      <c r="A550" s="47" t="s">
        <v>1544</v>
      </c>
      <c r="B550" s="20"/>
      <c r="C550" s="20"/>
      <c r="D550" s="21"/>
      <c r="E550" s="20"/>
      <c r="F550" s="21"/>
      <c r="G550" s="20"/>
      <c r="H550" s="21">
        <f>SUM(H551:H570)</f>
        <v>240</v>
      </c>
      <c r="I550" s="21">
        <f t="shared" si="32"/>
        <v>240</v>
      </c>
      <c r="J550" s="21">
        <f>SUM(J551:J570)</f>
        <v>240</v>
      </c>
      <c r="K550" s="21">
        <f>SUM(K551:K570)</f>
        <v>240</v>
      </c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0"/>
      <c r="AA550" s="20"/>
      <c r="AB550" s="28"/>
      <c r="AC550" s="21"/>
      <c r="AD550" s="20"/>
      <c r="AE550" s="20"/>
    </row>
    <row r="551" spans="1:31" s="1" customFormat="1" ht="27" customHeight="1">
      <c r="A551" s="24" t="s">
        <v>1545</v>
      </c>
      <c r="B551" s="28" t="s">
        <v>1546</v>
      </c>
      <c r="C551" s="20" t="s">
        <v>1547</v>
      </c>
      <c r="D551" s="21">
        <v>80</v>
      </c>
      <c r="E551" s="28" t="s">
        <v>1548</v>
      </c>
      <c r="F551" s="24" t="s">
        <v>630</v>
      </c>
      <c r="G551" s="20" t="s">
        <v>132</v>
      </c>
      <c r="H551" s="21">
        <v>12</v>
      </c>
      <c r="I551" s="21">
        <v>12</v>
      </c>
      <c r="J551" s="21">
        <v>12</v>
      </c>
      <c r="K551" s="21">
        <v>12</v>
      </c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0"/>
      <c r="AA551" s="20"/>
      <c r="AB551" s="28" t="s">
        <v>1549</v>
      </c>
      <c r="AC551" s="21"/>
      <c r="AD551" s="20" t="s">
        <v>1550</v>
      </c>
      <c r="AE551" s="20"/>
    </row>
    <row r="552" spans="1:31" s="1" customFormat="1" ht="27" customHeight="1">
      <c r="A552" s="24" t="s">
        <v>1551</v>
      </c>
      <c r="B552" s="28" t="s">
        <v>1552</v>
      </c>
      <c r="C552" s="20" t="s">
        <v>1547</v>
      </c>
      <c r="D552" s="21">
        <v>80</v>
      </c>
      <c r="E552" s="28" t="s">
        <v>1548</v>
      </c>
      <c r="F552" s="24" t="s">
        <v>630</v>
      </c>
      <c r="G552" s="20" t="s">
        <v>132</v>
      </c>
      <c r="H552" s="21">
        <v>12</v>
      </c>
      <c r="I552" s="21">
        <v>12</v>
      </c>
      <c r="J552" s="21">
        <v>12</v>
      </c>
      <c r="K552" s="21">
        <v>12</v>
      </c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0"/>
      <c r="AA552" s="20"/>
      <c r="AB552" s="28" t="s">
        <v>1553</v>
      </c>
      <c r="AC552" s="21"/>
      <c r="AD552" s="20" t="s">
        <v>1550</v>
      </c>
      <c r="AE552" s="20"/>
    </row>
    <row r="553" spans="1:31" s="1" customFormat="1" ht="27" customHeight="1">
      <c r="A553" s="24" t="s">
        <v>1554</v>
      </c>
      <c r="B553" s="28" t="s">
        <v>1555</v>
      </c>
      <c r="C553" s="20" t="s">
        <v>1547</v>
      </c>
      <c r="D553" s="21">
        <v>80</v>
      </c>
      <c r="E553" s="28" t="s">
        <v>1548</v>
      </c>
      <c r="F553" s="24" t="s">
        <v>630</v>
      </c>
      <c r="G553" s="20" t="s">
        <v>132</v>
      </c>
      <c r="H553" s="21">
        <v>12</v>
      </c>
      <c r="I553" s="21">
        <v>12</v>
      </c>
      <c r="J553" s="21">
        <v>12</v>
      </c>
      <c r="K553" s="21">
        <v>12</v>
      </c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0"/>
      <c r="AA553" s="20"/>
      <c r="AB553" s="28" t="s">
        <v>1556</v>
      </c>
      <c r="AC553" s="21"/>
      <c r="AD553" s="20" t="s">
        <v>1550</v>
      </c>
      <c r="AE553" s="20"/>
    </row>
    <row r="554" spans="1:31" s="1" customFormat="1" ht="27" customHeight="1">
      <c r="A554" s="24" t="s">
        <v>1557</v>
      </c>
      <c r="B554" s="28" t="s">
        <v>1558</v>
      </c>
      <c r="C554" s="20" t="s">
        <v>1547</v>
      </c>
      <c r="D554" s="21">
        <v>80</v>
      </c>
      <c r="E554" s="28" t="s">
        <v>1548</v>
      </c>
      <c r="F554" s="24" t="s">
        <v>630</v>
      </c>
      <c r="G554" s="20" t="s">
        <v>132</v>
      </c>
      <c r="H554" s="21">
        <v>12</v>
      </c>
      <c r="I554" s="21">
        <v>12</v>
      </c>
      <c r="J554" s="21">
        <v>12</v>
      </c>
      <c r="K554" s="21">
        <v>12</v>
      </c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0"/>
      <c r="AA554" s="20"/>
      <c r="AB554" s="28" t="s">
        <v>1559</v>
      </c>
      <c r="AC554" s="21"/>
      <c r="AD554" s="20" t="s">
        <v>1550</v>
      </c>
      <c r="AE554" s="20"/>
    </row>
    <row r="555" spans="1:31" s="1" customFormat="1" ht="27" customHeight="1">
      <c r="A555" s="24" t="s">
        <v>1560</v>
      </c>
      <c r="B555" s="28" t="s">
        <v>1561</v>
      </c>
      <c r="C555" s="20" t="s">
        <v>1547</v>
      </c>
      <c r="D555" s="21">
        <v>80</v>
      </c>
      <c r="E555" s="28" t="s">
        <v>1548</v>
      </c>
      <c r="F555" s="24" t="s">
        <v>630</v>
      </c>
      <c r="G555" s="20" t="s">
        <v>132</v>
      </c>
      <c r="H555" s="21">
        <v>12</v>
      </c>
      <c r="I555" s="21">
        <v>12</v>
      </c>
      <c r="J555" s="21">
        <v>12</v>
      </c>
      <c r="K555" s="21">
        <v>12</v>
      </c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0"/>
      <c r="AA555" s="20"/>
      <c r="AB555" s="28" t="s">
        <v>660</v>
      </c>
      <c r="AC555" s="21"/>
      <c r="AD555" s="20" t="s">
        <v>1550</v>
      </c>
      <c r="AE555" s="20"/>
    </row>
    <row r="556" spans="1:31" s="1" customFormat="1" ht="27" customHeight="1">
      <c r="A556" s="24" t="s">
        <v>1562</v>
      </c>
      <c r="B556" s="28" t="s">
        <v>1563</v>
      </c>
      <c r="C556" s="20" t="s">
        <v>1547</v>
      </c>
      <c r="D556" s="21">
        <v>80</v>
      </c>
      <c r="E556" s="28" t="s">
        <v>1548</v>
      </c>
      <c r="F556" s="24" t="s">
        <v>630</v>
      </c>
      <c r="G556" s="20" t="s">
        <v>132</v>
      </c>
      <c r="H556" s="21">
        <v>12</v>
      </c>
      <c r="I556" s="21">
        <v>12</v>
      </c>
      <c r="J556" s="21">
        <v>12</v>
      </c>
      <c r="K556" s="21">
        <v>12</v>
      </c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0"/>
      <c r="AA556" s="20"/>
      <c r="AB556" s="28" t="s">
        <v>1564</v>
      </c>
      <c r="AC556" s="21"/>
      <c r="AD556" s="20" t="s">
        <v>1550</v>
      </c>
      <c r="AE556" s="20"/>
    </row>
    <row r="557" spans="1:31" s="1" customFormat="1" ht="27" customHeight="1">
      <c r="A557" s="24" t="s">
        <v>1565</v>
      </c>
      <c r="B557" s="28" t="s">
        <v>1566</v>
      </c>
      <c r="C557" s="20" t="s">
        <v>1547</v>
      </c>
      <c r="D557" s="21">
        <v>80</v>
      </c>
      <c r="E557" s="28" t="s">
        <v>1548</v>
      </c>
      <c r="F557" s="24" t="s">
        <v>630</v>
      </c>
      <c r="G557" s="20" t="s">
        <v>132</v>
      </c>
      <c r="H557" s="21">
        <v>12</v>
      </c>
      <c r="I557" s="21">
        <v>12</v>
      </c>
      <c r="J557" s="21">
        <v>12</v>
      </c>
      <c r="K557" s="21">
        <v>12</v>
      </c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0"/>
      <c r="AA557" s="20"/>
      <c r="AB557" s="28" t="s">
        <v>1567</v>
      </c>
      <c r="AC557" s="21"/>
      <c r="AD557" s="20" t="s">
        <v>1550</v>
      </c>
      <c r="AE557" s="20"/>
    </row>
    <row r="558" spans="1:31" s="1" customFormat="1" ht="27" customHeight="1">
      <c r="A558" s="24" t="s">
        <v>1568</v>
      </c>
      <c r="B558" s="28" t="s">
        <v>1569</v>
      </c>
      <c r="C558" s="20" t="s">
        <v>1547</v>
      </c>
      <c r="D558" s="21">
        <v>80</v>
      </c>
      <c r="E558" s="28" t="s">
        <v>1548</v>
      </c>
      <c r="F558" s="24" t="s">
        <v>630</v>
      </c>
      <c r="G558" s="20" t="s">
        <v>132</v>
      </c>
      <c r="H558" s="21">
        <v>12</v>
      </c>
      <c r="I558" s="21">
        <v>12</v>
      </c>
      <c r="J558" s="21">
        <v>12</v>
      </c>
      <c r="K558" s="21">
        <v>12</v>
      </c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0"/>
      <c r="AA558" s="20"/>
      <c r="AB558" s="28" t="s">
        <v>686</v>
      </c>
      <c r="AC558" s="21"/>
      <c r="AD558" s="20" t="s">
        <v>1550</v>
      </c>
      <c r="AE558" s="20"/>
    </row>
    <row r="559" spans="1:31" s="1" customFormat="1" ht="27" customHeight="1">
      <c r="A559" s="24" t="s">
        <v>1570</v>
      </c>
      <c r="B559" s="28" t="s">
        <v>1571</v>
      </c>
      <c r="C559" s="20" t="s">
        <v>1547</v>
      </c>
      <c r="D559" s="21">
        <v>80</v>
      </c>
      <c r="E559" s="28" t="s">
        <v>1548</v>
      </c>
      <c r="F559" s="24" t="s">
        <v>630</v>
      </c>
      <c r="G559" s="20" t="s">
        <v>132</v>
      </c>
      <c r="H559" s="21">
        <v>12</v>
      </c>
      <c r="I559" s="21">
        <v>12</v>
      </c>
      <c r="J559" s="21">
        <v>12</v>
      </c>
      <c r="K559" s="21">
        <v>12</v>
      </c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0"/>
      <c r="AA559" s="20"/>
      <c r="AB559" s="28" t="s">
        <v>1572</v>
      </c>
      <c r="AC559" s="21"/>
      <c r="AD559" s="20" t="s">
        <v>1550</v>
      </c>
      <c r="AE559" s="20"/>
    </row>
    <row r="560" spans="1:31" s="1" customFormat="1" ht="27" customHeight="1">
      <c r="A560" s="24" t="s">
        <v>1573</v>
      </c>
      <c r="B560" s="28" t="s">
        <v>1574</v>
      </c>
      <c r="C560" s="20" t="s">
        <v>1547</v>
      </c>
      <c r="D560" s="21">
        <v>80</v>
      </c>
      <c r="E560" s="28" t="s">
        <v>1548</v>
      </c>
      <c r="F560" s="24" t="s">
        <v>630</v>
      </c>
      <c r="G560" s="20" t="s">
        <v>132</v>
      </c>
      <c r="H560" s="21">
        <v>12</v>
      </c>
      <c r="I560" s="21">
        <v>12</v>
      </c>
      <c r="J560" s="21">
        <v>12</v>
      </c>
      <c r="K560" s="21">
        <v>12</v>
      </c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0"/>
      <c r="AA560" s="20"/>
      <c r="AB560" s="28" t="s">
        <v>716</v>
      </c>
      <c r="AC560" s="21"/>
      <c r="AD560" s="20" t="s">
        <v>1550</v>
      </c>
      <c r="AE560" s="20"/>
    </row>
    <row r="561" spans="1:31" s="1" customFormat="1" ht="27" customHeight="1">
      <c r="A561" s="24" t="s">
        <v>1575</v>
      </c>
      <c r="B561" s="28" t="s">
        <v>1576</v>
      </c>
      <c r="C561" s="20" t="s">
        <v>1547</v>
      </c>
      <c r="D561" s="21">
        <v>80</v>
      </c>
      <c r="E561" s="28" t="s">
        <v>1548</v>
      </c>
      <c r="F561" s="24" t="s">
        <v>630</v>
      </c>
      <c r="G561" s="20" t="s">
        <v>132</v>
      </c>
      <c r="H561" s="21">
        <v>12</v>
      </c>
      <c r="I561" s="21">
        <v>12</v>
      </c>
      <c r="J561" s="21">
        <v>12</v>
      </c>
      <c r="K561" s="21">
        <v>12</v>
      </c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0"/>
      <c r="AA561" s="20"/>
      <c r="AB561" s="28" t="s">
        <v>663</v>
      </c>
      <c r="AC561" s="21"/>
      <c r="AD561" s="20" t="s">
        <v>1550</v>
      </c>
      <c r="AE561" s="20"/>
    </row>
    <row r="562" spans="1:31" s="1" customFormat="1" ht="27" customHeight="1">
      <c r="A562" s="24" t="s">
        <v>1577</v>
      </c>
      <c r="B562" s="28" t="s">
        <v>1578</v>
      </c>
      <c r="C562" s="20" t="s">
        <v>1547</v>
      </c>
      <c r="D562" s="21">
        <v>80</v>
      </c>
      <c r="E562" s="28" t="s">
        <v>1548</v>
      </c>
      <c r="F562" s="24" t="s">
        <v>630</v>
      </c>
      <c r="G562" s="20" t="s">
        <v>132</v>
      </c>
      <c r="H562" s="21">
        <v>12</v>
      </c>
      <c r="I562" s="21">
        <v>12</v>
      </c>
      <c r="J562" s="21">
        <v>12</v>
      </c>
      <c r="K562" s="21">
        <v>12</v>
      </c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0"/>
      <c r="AA562" s="20"/>
      <c r="AB562" s="28" t="s">
        <v>1579</v>
      </c>
      <c r="AC562" s="21"/>
      <c r="AD562" s="20" t="s">
        <v>1550</v>
      </c>
      <c r="AE562" s="20"/>
    </row>
    <row r="563" spans="1:31" s="1" customFormat="1" ht="27" customHeight="1">
      <c r="A563" s="24" t="s">
        <v>1580</v>
      </c>
      <c r="B563" s="28" t="s">
        <v>1581</v>
      </c>
      <c r="C563" s="20" t="s">
        <v>1547</v>
      </c>
      <c r="D563" s="21">
        <v>80</v>
      </c>
      <c r="E563" s="28" t="s">
        <v>1548</v>
      </c>
      <c r="F563" s="24" t="s">
        <v>630</v>
      </c>
      <c r="G563" s="20" t="s">
        <v>132</v>
      </c>
      <c r="H563" s="21">
        <v>12</v>
      </c>
      <c r="I563" s="21">
        <v>12</v>
      </c>
      <c r="J563" s="21">
        <v>12</v>
      </c>
      <c r="K563" s="21">
        <v>12</v>
      </c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0"/>
      <c r="AA563" s="20"/>
      <c r="AB563" s="28" t="s">
        <v>666</v>
      </c>
      <c r="AC563" s="21"/>
      <c r="AD563" s="20" t="s">
        <v>1550</v>
      </c>
      <c r="AE563" s="20"/>
    </row>
    <row r="564" spans="1:31" s="1" customFormat="1" ht="27" customHeight="1">
      <c r="A564" s="24" t="s">
        <v>1582</v>
      </c>
      <c r="B564" s="28" t="s">
        <v>1574</v>
      </c>
      <c r="C564" s="20" t="s">
        <v>1547</v>
      </c>
      <c r="D564" s="21">
        <v>80</v>
      </c>
      <c r="E564" s="28" t="s">
        <v>1548</v>
      </c>
      <c r="F564" s="24" t="s">
        <v>630</v>
      </c>
      <c r="G564" s="20" t="s">
        <v>132</v>
      </c>
      <c r="H564" s="21">
        <v>12</v>
      </c>
      <c r="I564" s="21">
        <v>12</v>
      </c>
      <c r="J564" s="21">
        <v>12</v>
      </c>
      <c r="K564" s="21">
        <v>12</v>
      </c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0"/>
      <c r="AA564" s="20"/>
      <c r="AB564" s="28" t="s">
        <v>716</v>
      </c>
      <c r="AC564" s="21"/>
      <c r="AD564" s="20" t="s">
        <v>1550</v>
      </c>
      <c r="AE564" s="20"/>
    </row>
    <row r="565" spans="1:31" s="1" customFormat="1" ht="27" customHeight="1">
      <c r="A565" s="24" t="s">
        <v>1583</v>
      </c>
      <c r="B565" s="28" t="s">
        <v>1584</v>
      </c>
      <c r="C565" s="20" t="s">
        <v>1547</v>
      </c>
      <c r="D565" s="21">
        <v>80</v>
      </c>
      <c r="E565" s="28" t="s">
        <v>1548</v>
      </c>
      <c r="F565" s="24" t="s">
        <v>630</v>
      </c>
      <c r="G565" s="20" t="s">
        <v>132</v>
      </c>
      <c r="H565" s="21">
        <v>12</v>
      </c>
      <c r="I565" s="21">
        <v>12</v>
      </c>
      <c r="J565" s="21">
        <v>12</v>
      </c>
      <c r="K565" s="21">
        <v>12</v>
      </c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0"/>
      <c r="AA565" s="20"/>
      <c r="AB565" s="28" t="s">
        <v>783</v>
      </c>
      <c r="AC565" s="21"/>
      <c r="AD565" s="20" t="s">
        <v>1550</v>
      </c>
      <c r="AE565" s="20"/>
    </row>
    <row r="566" spans="1:31" s="1" customFormat="1" ht="27" customHeight="1">
      <c r="A566" s="24" t="s">
        <v>1585</v>
      </c>
      <c r="B566" s="28" t="s">
        <v>1586</v>
      </c>
      <c r="C566" s="20" t="s">
        <v>1547</v>
      </c>
      <c r="D566" s="21">
        <v>80</v>
      </c>
      <c r="E566" s="28" t="s">
        <v>1548</v>
      </c>
      <c r="F566" s="24" t="s">
        <v>630</v>
      </c>
      <c r="G566" s="20" t="s">
        <v>132</v>
      </c>
      <c r="H566" s="21">
        <v>12</v>
      </c>
      <c r="I566" s="21">
        <v>12</v>
      </c>
      <c r="J566" s="21">
        <v>12</v>
      </c>
      <c r="K566" s="21">
        <v>12</v>
      </c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0"/>
      <c r="AA566" s="20"/>
      <c r="AB566" s="28" t="s">
        <v>1587</v>
      </c>
      <c r="AC566" s="21"/>
      <c r="AD566" s="20" t="s">
        <v>1550</v>
      </c>
      <c r="AE566" s="20"/>
    </row>
    <row r="567" spans="1:31" s="1" customFormat="1" ht="27" customHeight="1">
      <c r="A567" s="24" t="s">
        <v>1588</v>
      </c>
      <c r="B567" s="28" t="s">
        <v>1589</v>
      </c>
      <c r="C567" s="20" t="s">
        <v>1547</v>
      </c>
      <c r="D567" s="21">
        <v>80</v>
      </c>
      <c r="E567" s="28" t="s">
        <v>1548</v>
      </c>
      <c r="F567" s="24" t="s">
        <v>630</v>
      </c>
      <c r="G567" s="20" t="s">
        <v>132</v>
      </c>
      <c r="H567" s="21">
        <v>12</v>
      </c>
      <c r="I567" s="21">
        <v>12</v>
      </c>
      <c r="J567" s="21">
        <v>12</v>
      </c>
      <c r="K567" s="21">
        <v>12</v>
      </c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0"/>
      <c r="AA567" s="20"/>
      <c r="AB567" s="28" t="s">
        <v>643</v>
      </c>
      <c r="AC567" s="21"/>
      <c r="AD567" s="20" t="s">
        <v>1550</v>
      </c>
      <c r="AE567" s="20"/>
    </row>
    <row r="568" spans="1:31" s="1" customFormat="1" ht="27" customHeight="1">
      <c r="A568" s="24" t="s">
        <v>1590</v>
      </c>
      <c r="B568" s="28" t="s">
        <v>1591</v>
      </c>
      <c r="C568" s="20" t="s">
        <v>1547</v>
      </c>
      <c r="D568" s="21">
        <v>80</v>
      </c>
      <c r="E568" s="28" t="s">
        <v>1548</v>
      </c>
      <c r="F568" s="24" t="s">
        <v>630</v>
      </c>
      <c r="G568" s="20" t="s">
        <v>132</v>
      </c>
      <c r="H568" s="21">
        <v>12</v>
      </c>
      <c r="I568" s="21">
        <v>12</v>
      </c>
      <c r="J568" s="21">
        <v>12</v>
      </c>
      <c r="K568" s="21">
        <v>12</v>
      </c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0"/>
      <c r="AA568" s="20"/>
      <c r="AB568" s="28" t="s">
        <v>1592</v>
      </c>
      <c r="AC568" s="21"/>
      <c r="AD568" s="20" t="s">
        <v>1550</v>
      </c>
      <c r="AE568" s="20"/>
    </row>
    <row r="569" spans="1:31" s="1" customFormat="1" ht="27" customHeight="1">
      <c r="A569" s="24" t="s">
        <v>1593</v>
      </c>
      <c r="B569" s="28" t="s">
        <v>1594</v>
      </c>
      <c r="C569" s="20" t="s">
        <v>1547</v>
      </c>
      <c r="D569" s="21">
        <v>80</v>
      </c>
      <c r="E569" s="28" t="s">
        <v>1548</v>
      </c>
      <c r="F569" s="24" t="s">
        <v>630</v>
      </c>
      <c r="G569" s="20" t="s">
        <v>132</v>
      </c>
      <c r="H569" s="21">
        <v>12</v>
      </c>
      <c r="I569" s="21">
        <v>12</v>
      </c>
      <c r="J569" s="21">
        <v>12</v>
      </c>
      <c r="K569" s="21">
        <v>12</v>
      </c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0"/>
      <c r="AA569" s="20"/>
      <c r="AB569" s="28" t="s">
        <v>1595</v>
      </c>
      <c r="AC569" s="21"/>
      <c r="AD569" s="20" t="s">
        <v>1550</v>
      </c>
      <c r="AE569" s="20"/>
    </row>
    <row r="570" spans="1:31" s="1" customFormat="1" ht="27" customHeight="1">
      <c r="A570" s="24" t="s">
        <v>1596</v>
      </c>
      <c r="B570" s="28" t="s">
        <v>1597</v>
      </c>
      <c r="C570" s="20" t="s">
        <v>1547</v>
      </c>
      <c r="D570" s="21">
        <v>80</v>
      </c>
      <c r="E570" s="28" t="s">
        <v>1548</v>
      </c>
      <c r="F570" s="24" t="s">
        <v>630</v>
      </c>
      <c r="G570" s="20" t="s">
        <v>132</v>
      </c>
      <c r="H570" s="21">
        <v>12</v>
      </c>
      <c r="I570" s="21">
        <v>12</v>
      </c>
      <c r="J570" s="21">
        <v>12</v>
      </c>
      <c r="K570" s="21">
        <v>12</v>
      </c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0"/>
      <c r="AA570" s="20"/>
      <c r="AB570" s="28" t="s">
        <v>740</v>
      </c>
      <c r="AC570" s="21"/>
      <c r="AD570" s="20" t="s">
        <v>1550</v>
      </c>
      <c r="AE570" s="20"/>
    </row>
    <row r="571" spans="1:31" s="1" customFormat="1" ht="42" customHeight="1">
      <c r="A571" s="61" t="s">
        <v>1598</v>
      </c>
      <c r="B571" s="20"/>
      <c r="C571" s="20"/>
      <c r="D571" s="21"/>
      <c r="E571" s="20"/>
      <c r="F571" s="21"/>
      <c r="G571" s="20"/>
      <c r="H571" s="21">
        <v>3360</v>
      </c>
      <c r="I571" s="21">
        <f aca="true" t="shared" si="33" ref="I571:I593">J571+N571</f>
        <v>3360</v>
      </c>
      <c r="J571" s="21"/>
      <c r="K571" s="21"/>
      <c r="L571" s="21"/>
      <c r="M571" s="21"/>
      <c r="N571" s="21">
        <v>3360</v>
      </c>
      <c r="O571" s="21"/>
      <c r="P571" s="21"/>
      <c r="Q571" s="21"/>
      <c r="R571" s="21"/>
      <c r="S571" s="21"/>
      <c r="T571" s="21"/>
      <c r="U571" s="21">
        <v>3360</v>
      </c>
      <c r="V571" s="21"/>
      <c r="W571" s="21"/>
      <c r="X571" s="21"/>
      <c r="Y571" s="21"/>
      <c r="Z571" s="20"/>
      <c r="AA571" s="20"/>
      <c r="AB571" s="62"/>
      <c r="AC571" s="40"/>
      <c r="AD571" s="63"/>
      <c r="AE571" s="63"/>
    </row>
    <row r="572" spans="1:31" s="1" customFormat="1" ht="32" customHeight="1">
      <c r="A572" s="24" t="s">
        <v>1599</v>
      </c>
      <c r="B572" s="28" t="s">
        <v>1600</v>
      </c>
      <c r="C572" s="28" t="s">
        <v>130</v>
      </c>
      <c r="D572" s="21">
        <v>2</v>
      </c>
      <c r="E572" s="20" t="s">
        <v>1601</v>
      </c>
      <c r="F572" s="21" t="s">
        <v>1602</v>
      </c>
      <c r="G572" s="20" t="s">
        <v>132</v>
      </c>
      <c r="H572" s="21">
        <f aca="true" t="shared" si="34" ref="H572:H593">D572*80</f>
        <v>160</v>
      </c>
      <c r="I572" s="21">
        <f t="shared" si="33"/>
        <v>160</v>
      </c>
      <c r="J572" s="21"/>
      <c r="K572" s="21"/>
      <c r="L572" s="21"/>
      <c r="M572" s="21"/>
      <c r="N572" s="21">
        <v>160</v>
      </c>
      <c r="O572" s="21"/>
      <c r="P572" s="21"/>
      <c r="Q572" s="21"/>
      <c r="R572" s="21"/>
      <c r="S572" s="21"/>
      <c r="T572" s="21"/>
      <c r="U572" s="21">
        <v>160</v>
      </c>
      <c r="V572" s="21"/>
      <c r="W572" s="21"/>
      <c r="X572" s="21"/>
      <c r="Y572" s="21"/>
      <c r="Z572" s="20"/>
      <c r="AA572" s="20"/>
      <c r="AB572" s="28" t="s">
        <v>1600</v>
      </c>
      <c r="AC572" s="21"/>
      <c r="AD572" s="20" t="s">
        <v>47</v>
      </c>
      <c r="AE572" s="20"/>
    </row>
    <row r="573" spans="1:31" s="1" customFormat="1" ht="32" customHeight="1">
      <c r="A573" s="24" t="s">
        <v>1603</v>
      </c>
      <c r="B573" s="28" t="s">
        <v>1604</v>
      </c>
      <c r="C573" s="28" t="s">
        <v>130</v>
      </c>
      <c r="D573" s="21">
        <v>2</v>
      </c>
      <c r="E573" s="20" t="s">
        <v>1601</v>
      </c>
      <c r="F573" s="21" t="s">
        <v>1602</v>
      </c>
      <c r="G573" s="20" t="s">
        <v>132</v>
      </c>
      <c r="H573" s="21">
        <f t="shared" si="34"/>
        <v>160</v>
      </c>
      <c r="I573" s="21">
        <f t="shared" si="33"/>
        <v>160</v>
      </c>
      <c r="J573" s="21"/>
      <c r="K573" s="21"/>
      <c r="L573" s="21"/>
      <c r="M573" s="21"/>
      <c r="N573" s="21">
        <v>160</v>
      </c>
      <c r="O573" s="21"/>
      <c r="P573" s="21"/>
      <c r="Q573" s="21"/>
      <c r="R573" s="21"/>
      <c r="S573" s="21"/>
      <c r="T573" s="21"/>
      <c r="U573" s="21">
        <v>160</v>
      </c>
      <c r="V573" s="21"/>
      <c r="W573" s="21"/>
      <c r="X573" s="21"/>
      <c r="Y573" s="21"/>
      <c r="Z573" s="20"/>
      <c r="AA573" s="20"/>
      <c r="AB573" s="28" t="s">
        <v>1604</v>
      </c>
      <c r="AC573" s="21"/>
      <c r="AD573" s="20" t="s">
        <v>47</v>
      </c>
      <c r="AE573" s="20"/>
    </row>
    <row r="574" spans="1:31" s="1" customFormat="1" ht="32" customHeight="1">
      <c r="A574" s="24" t="s">
        <v>1605</v>
      </c>
      <c r="B574" s="28" t="s">
        <v>1606</v>
      </c>
      <c r="C574" s="28" t="s">
        <v>130</v>
      </c>
      <c r="D574" s="21">
        <v>2</v>
      </c>
      <c r="E574" s="20" t="s">
        <v>1601</v>
      </c>
      <c r="F574" s="21" t="s">
        <v>1602</v>
      </c>
      <c r="G574" s="20" t="s">
        <v>132</v>
      </c>
      <c r="H574" s="21">
        <f t="shared" si="34"/>
        <v>160</v>
      </c>
      <c r="I574" s="21">
        <f t="shared" si="33"/>
        <v>160</v>
      </c>
      <c r="J574" s="21"/>
      <c r="K574" s="21"/>
      <c r="L574" s="21"/>
      <c r="M574" s="21"/>
      <c r="N574" s="21">
        <v>160</v>
      </c>
      <c r="O574" s="21"/>
      <c r="P574" s="21"/>
      <c r="Q574" s="21"/>
      <c r="R574" s="21"/>
      <c r="S574" s="21"/>
      <c r="T574" s="21"/>
      <c r="U574" s="21">
        <v>160</v>
      </c>
      <c r="V574" s="21"/>
      <c r="W574" s="21"/>
      <c r="X574" s="21"/>
      <c r="Y574" s="21"/>
      <c r="Z574" s="20"/>
      <c r="AA574" s="20"/>
      <c r="AB574" s="28" t="s">
        <v>1606</v>
      </c>
      <c r="AC574" s="21"/>
      <c r="AD574" s="20" t="s">
        <v>47</v>
      </c>
      <c r="AE574" s="20"/>
    </row>
    <row r="575" spans="1:31" s="1" customFormat="1" ht="32" customHeight="1">
      <c r="A575" s="24" t="s">
        <v>1607</v>
      </c>
      <c r="B575" s="28" t="s">
        <v>1608</v>
      </c>
      <c r="C575" s="28" t="s">
        <v>130</v>
      </c>
      <c r="D575" s="21">
        <v>3</v>
      </c>
      <c r="E575" s="20" t="s">
        <v>1601</v>
      </c>
      <c r="F575" s="21" t="s">
        <v>1602</v>
      </c>
      <c r="G575" s="20" t="s">
        <v>132</v>
      </c>
      <c r="H575" s="21">
        <f t="shared" si="34"/>
        <v>240</v>
      </c>
      <c r="I575" s="21">
        <f t="shared" si="33"/>
        <v>240</v>
      </c>
      <c r="J575" s="21"/>
      <c r="K575" s="21"/>
      <c r="L575" s="21"/>
      <c r="M575" s="21"/>
      <c r="N575" s="21">
        <v>240</v>
      </c>
      <c r="O575" s="21"/>
      <c r="P575" s="21"/>
      <c r="Q575" s="21"/>
      <c r="R575" s="21"/>
      <c r="S575" s="21"/>
      <c r="T575" s="21"/>
      <c r="U575" s="21">
        <v>240</v>
      </c>
      <c r="V575" s="21"/>
      <c r="W575" s="21"/>
      <c r="X575" s="21"/>
      <c r="Y575" s="21"/>
      <c r="Z575" s="20"/>
      <c r="AA575" s="20"/>
      <c r="AB575" s="28" t="s">
        <v>1608</v>
      </c>
      <c r="AC575" s="21"/>
      <c r="AD575" s="20" t="s">
        <v>47</v>
      </c>
      <c r="AE575" s="20"/>
    </row>
    <row r="576" spans="1:31" s="1" customFormat="1" ht="32" customHeight="1">
      <c r="A576" s="24" t="s">
        <v>1609</v>
      </c>
      <c r="B576" s="28" t="s">
        <v>1610</v>
      </c>
      <c r="C576" s="28" t="s">
        <v>130</v>
      </c>
      <c r="D576" s="21">
        <v>3</v>
      </c>
      <c r="E576" s="20" t="s">
        <v>1601</v>
      </c>
      <c r="F576" s="21" t="s">
        <v>1602</v>
      </c>
      <c r="G576" s="20" t="s">
        <v>132</v>
      </c>
      <c r="H576" s="21">
        <f t="shared" si="34"/>
        <v>240</v>
      </c>
      <c r="I576" s="21">
        <f t="shared" si="33"/>
        <v>240</v>
      </c>
      <c r="J576" s="21"/>
      <c r="K576" s="21"/>
      <c r="L576" s="21"/>
      <c r="M576" s="21"/>
      <c r="N576" s="21">
        <v>240</v>
      </c>
      <c r="O576" s="21"/>
      <c r="P576" s="21"/>
      <c r="Q576" s="21"/>
      <c r="R576" s="21"/>
      <c r="S576" s="21"/>
      <c r="T576" s="21"/>
      <c r="U576" s="21">
        <v>240</v>
      </c>
      <c r="V576" s="21"/>
      <c r="W576" s="21"/>
      <c r="X576" s="21"/>
      <c r="Y576" s="21"/>
      <c r="Z576" s="20"/>
      <c r="AA576" s="20"/>
      <c r="AB576" s="28" t="s">
        <v>1610</v>
      </c>
      <c r="AC576" s="21"/>
      <c r="AD576" s="20" t="s">
        <v>47</v>
      </c>
      <c r="AE576" s="20"/>
    </row>
    <row r="577" spans="1:31" s="1" customFormat="1" ht="32" customHeight="1">
      <c r="A577" s="24" t="s">
        <v>1611</v>
      </c>
      <c r="B577" s="28" t="s">
        <v>1612</v>
      </c>
      <c r="C577" s="28" t="s">
        <v>130</v>
      </c>
      <c r="D577" s="21">
        <v>2</v>
      </c>
      <c r="E577" s="20" t="s">
        <v>1601</v>
      </c>
      <c r="F577" s="21" t="s">
        <v>1602</v>
      </c>
      <c r="G577" s="20" t="s">
        <v>132</v>
      </c>
      <c r="H577" s="21">
        <f t="shared" si="34"/>
        <v>160</v>
      </c>
      <c r="I577" s="21">
        <f t="shared" si="33"/>
        <v>160</v>
      </c>
      <c r="J577" s="21"/>
      <c r="K577" s="21"/>
      <c r="L577" s="21"/>
      <c r="M577" s="21"/>
      <c r="N577" s="21">
        <v>160</v>
      </c>
      <c r="O577" s="21"/>
      <c r="P577" s="21"/>
      <c r="Q577" s="21"/>
      <c r="R577" s="21"/>
      <c r="S577" s="21"/>
      <c r="T577" s="21"/>
      <c r="U577" s="21">
        <v>160</v>
      </c>
      <c r="V577" s="21"/>
      <c r="W577" s="21"/>
      <c r="X577" s="21"/>
      <c r="Y577" s="21"/>
      <c r="Z577" s="20"/>
      <c r="AA577" s="20"/>
      <c r="AB577" s="28" t="s">
        <v>1612</v>
      </c>
      <c r="AC577" s="21"/>
      <c r="AD577" s="20" t="s">
        <v>47</v>
      </c>
      <c r="AE577" s="20"/>
    </row>
    <row r="578" spans="1:31" s="1" customFormat="1" ht="32" customHeight="1">
      <c r="A578" s="24" t="s">
        <v>1613</v>
      </c>
      <c r="B578" s="28" t="s">
        <v>1614</v>
      </c>
      <c r="C578" s="28" t="s">
        <v>130</v>
      </c>
      <c r="D578" s="21">
        <v>2</v>
      </c>
      <c r="E578" s="20" t="s">
        <v>1601</v>
      </c>
      <c r="F578" s="21" t="s">
        <v>1602</v>
      </c>
      <c r="G578" s="20" t="s">
        <v>132</v>
      </c>
      <c r="H578" s="21">
        <f t="shared" si="34"/>
        <v>160</v>
      </c>
      <c r="I578" s="21">
        <f t="shared" si="33"/>
        <v>160</v>
      </c>
      <c r="J578" s="21"/>
      <c r="K578" s="21"/>
      <c r="L578" s="21"/>
      <c r="M578" s="21"/>
      <c r="N578" s="21">
        <v>160</v>
      </c>
      <c r="O578" s="21"/>
      <c r="P578" s="21"/>
      <c r="Q578" s="21"/>
      <c r="R578" s="21"/>
      <c r="S578" s="21"/>
      <c r="T578" s="21"/>
      <c r="U578" s="21">
        <v>160</v>
      </c>
      <c r="V578" s="21"/>
      <c r="W578" s="21"/>
      <c r="X578" s="21"/>
      <c r="Y578" s="21"/>
      <c r="Z578" s="20"/>
      <c r="AA578" s="20"/>
      <c r="AB578" s="28" t="s">
        <v>1614</v>
      </c>
      <c r="AC578" s="21"/>
      <c r="AD578" s="20" t="s">
        <v>47</v>
      </c>
      <c r="AE578" s="20"/>
    </row>
    <row r="579" spans="1:31" s="1" customFormat="1" ht="32" customHeight="1">
      <c r="A579" s="24" t="s">
        <v>1615</v>
      </c>
      <c r="B579" s="28" t="s">
        <v>1616</v>
      </c>
      <c r="C579" s="28" t="s">
        <v>130</v>
      </c>
      <c r="D579" s="21">
        <v>1</v>
      </c>
      <c r="E579" s="20" t="s">
        <v>1601</v>
      </c>
      <c r="F579" s="21" t="s">
        <v>1602</v>
      </c>
      <c r="G579" s="20" t="s">
        <v>132</v>
      </c>
      <c r="H579" s="21">
        <f t="shared" si="34"/>
        <v>80</v>
      </c>
      <c r="I579" s="21">
        <f t="shared" si="33"/>
        <v>80</v>
      </c>
      <c r="J579" s="21"/>
      <c r="K579" s="21"/>
      <c r="L579" s="21"/>
      <c r="M579" s="21"/>
      <c r="N579" s="21">
        <v>80</v>
      </c>
      <c r="O579" s="21"/>
      <c r="P579" s="21"/>
      <c r="Q579" s="21"/>
      <c r="R579" s="21"/>
      <c r="S579" s="21"/>
      <c r="T579" s="21"/>
      <c r="U579" s="21">
        <v>80</v>
      </c>
      <c r="V579" s="21"/>
      <c r="W579" s="21"/>
      <c r="X579" s="21"/>
      <c r="Y579" s="21"/>
      <c r="Z579" s="20"/>
      <c r="AA579" s="20"/>
      <c r="AB579" s="28" t="s">
        <v>1616</v>
      </c>
      <c r="AC579" s="21"/>
      <c r="AD579" s="20" t="s">
        <v>47</v>
      </c>
      <c r="AE579" s="20"/>
    </row>
    <row r="580" spans="1:31" s="1" customFormat="1" ht="32" customHeight="1">
      <c r="A580" s="24" t="s">
        <v>1617</v>
      </c>
      <c r="B580" s="28" t="s">
        <v>1618</v>
      </c>
      <c r="C580" s="28" t="s">
        <v>130</v>
      </c>
      <c r="D580" s="21">
        <v>2</v>
      </c>
      <c r="E580" s="20" t="s">
        <v>1601</v>
      </c>
      <c r="F580" s="21" t="s">
        <v>1602</v>
      </c>
      <c r="G580" s="20" t="s">
        <v>132</v>
      </c>
      <c r="H580" s="21">
        <f t="shared" si="34"/>
        <v>160</v>
      </c>
      <c r="I580" s="21">
        <f t="shared" si="33"/>
        <v>160</v>
      </c>
      <c r="J580" s="21"/>
      <c r="K580" s="21"/>
      <c r="L580" s="21"/>
      <c r="M580" s="21"/>
      <c r="N580" s="21">
        <v>160</v>
      </c>
      <c r="O580" s="21"/>
      <c r="P580" s="21"/>
      <c r="Q580" s="21"/>
      <c r="R580" s="21"/>
      <c r="S580" s="21"/>
      <c r="T580" s="21"/>
      <c r="U580" s="21">
        <v>160</v>
      </c>
      <c r="V580" s="21"/>
      <c r="W580" s="21"/>
      <c r="X580" s="21"/>
      <c r="Y580" s="21"/>
      <c r="Z580" s="20"/>
      <c r="AA580" s="20"/>
      <c r="AB580" s="28" t="s">
        <v>1618</v>
      </c>
      <c r="AC580" s="21"/>
      <c r="AD580" s="20" t="s">
        <v>47</v>
      </c>
      <c r="AE580" s="20"/>
    </row>
    <row r="581" spans="1:31" s="1" customFormat="1" ht="32" customHeight="1">
      <c r="A581" s="24" t="s">
        <v>1619</v>
      </c>
      <c r="B581" s="28" t="s">
        <v>1620</v>
      </c>
      <c r="C581" s="28" t="s">
        <v>130</v>
      </c>
      <c r="D581" s="21">
        <v>2</v>
      </c>
      <c r="E581" s="20" t="s">
        <v>1601</v>
      </c>
      <c r="F581" s="21" t="s">
        <v>1602</v>
      </c>
      <c r="G581" s="20" t="s">
        <v>132</v>
      </c>
      <c r="H581" s="21">
        <f t="shared" si="34"/>
        <v>160</v>
      </c>
      <c r="I581" s="21">
        <f t="shared" si="33"/>
        <v>160</v>
      </c>
      <c r="J581" s="21"/>
      <c r="K581" s="21"/>
      <c r="L581" s="21"/>
      <c r="M581" s="21"/>
      <c r="N581" s="21">
        <v>160</v>
      </c>
      <c r="O581" s="21"/>
      <c r="P581" s="21"/>
      <c r="Q581" s="21"/>
      <c r="R581" s="21"/>
      <c r="S581" s="21"/>
      <c r="T581" s="21"/>
      <c r="U581" s="21">
        <v>160</v>
      </c>
      <c r="V581" s="21"/>
      <c r="W581" s="21"/>
      <c r="X581" s="21"/>
      <c r="Y581" s="21"/>
      <c r="Z581" s="20"/>
      <c r="AA581" s="20"/>
      <c r="AB581" s="28" t="s">
        <v>1620</v>
      </c>
      <c r="AC581" s="21"/>
      <c r="AD581" s="20" t="s">
        <v>47</v>
      </c>
      <c r="AE581" s="20"/>
    </row>
    <row r="582" spans="1:31" s="1" customFormat="1" ht="32" customHeight="1">
      <c r="A582" s="24" t="s">
        <v>1621</v>
      </c>
      <c r="B582" s="28" t="s">
        <v>1622</v>
      </c>
      <c r="C582" s="28" t="s">
        <v>130</v>
      </c>
      <c r="D582" s="21">
        <v>2</v>
      </c>
      <c r="E582" s="20" t="s">
        <v>1601</v>
      </c>
      <c r="F582" s="21" t="s">
        <v>1602</v>
      </c>
      <c r="G582" s="20" t="s">
        <v>132</v>
      </c>
      <c r="H582" s="21">
        <f t="shared" si="34"/>
        <v>160</v>
      </c>
      <c r="I582" s="21">
        <f t="shared" si="33"/>
        <v>160</v>
      </c>
      <c r="J582" s="21"/>
      <c r="K582" s="21"/>
      <c r="L582" s="21"/>
      <c r="M582" s="21"/>
      <c r="N582" s="21">
        <v>160</v>
      </c>
      <c r="O582" s="21"/>
      <c r="P582" s="21"/>
      <c r="Q582" s="21"/>
      <c r="R582" s="21"/>
      <c r="S582" s="21"/>
      <c r="T582" s="21"/>
      <c r="U582" s="21">
        <v>160</v>
      </c>
      <c r="V582" s="21"/>
      <c r="W582" s="21"/>
      <c r="X582" s="21"/>
      <c r="Y582" s="21"/>
      <c r="Z582" s="20"/>
      <c r="AA582" s="20"/>
      <c r="AB582" s="28" t="s">
        <v>1622</v>
      </c>
      <c r="AC582" s="21"/>
      <c r="AD582" s="20" t="s">
        <v>47</v>
      </c>
      <c r="AE582" s="20"/>
    </row>
    <row r="583" spans="1:31" s="1" customFormat="1" ht="32" customHeight="1">
      <c r="A583" s="24" t="s">
        <v>1623</v>
      </c>
      <c r="B583" s="28" t="s">
        <v>1624</v>
      </c>
      <c r="C583" s="28" t="s">
        <v>130</v>
      </c>
      <c r="D583" s="21">
        <v>2</v>
      </c>
      <c r="E583" s="20" t="s">
        <v>1601</v>
      </c>
      <c r="F583" s="21" t="s">
        <v>1602</v>
      </c>
      <c r="G583" s="20" t="s">
        <v>132</v>
      </c>
      <c r="H583" s="21">
        <f t="shared" si="34"/>
        <v>160</v>
      </c>
      <c r="I583" s="21">
        <f t="shared" si="33"/>
        <v>160</v>
      </c>
      <c r="J583" s="21"/>
      <c r="K583" s="21"/>
      <c r="L583" s="21"/>
      <c r="M583" s="21"/>
      <c r="N583" s="21">
        <v>160</v>
      </c>
      <c r="O583" s="21"/>
      <c r="P583" s="21"/>
      <c r="Q583" s="21"/>
      <c r="R583" s="21"/>
      <c r="S583" s="21"/>
      <c r="T583" s="21"/>
      <c r="U583" s="21">
        <v>160</v>
      </c>
      <c r="V583" s="21"/>
      <c r="W583" s="21"/>
      <c r="X583" s="21"/>
      <c r="Y583" s="21"/>
      <c r="Z583" s="20"/>
      <c r="AA583" s="20"/>
      <c r="AB583" s="28" t="s">
        <v>1624</v>
      </c>
      <c r="AC583" s="21"/>
      <c r="AD583" s="20" t="s">
        <v>47</v>
      </c>
      <c r="AE583" s="20"/>
    </row>
    <row r="584" spans="1:31" s="1" customFormat="1" ht="32" customHeight="1">
      <c r="A584" s="24" t="s">
        <v>1625</v>
      </c>
      <c r="B584" s="28" t="s">
        <v>1626</v>
      </c>
      <c r="C584" s="28" t="s">
        <v>130</v>
      </c>
      <c r="D584" s="21">
        <v>2</v>
      </c>
      <c r="E584" s="20" t="s">
        <v>1601</v>
      </c>
      <c r="F584" s="21" t="s">
        <v>1602</v>
      </c>
      <c r="G584" s="20" t="s">
        <v>132</v>
      </c>
      <c r="H584" s="21">
        <f t="shared" si="34"/>
        <v>160</v>
      </c>
      <c r="I584" s="21">
        <f t="shared" si="33"/>
        <v>160</v>
      </c>
      <c r="J584" s="21"/>
      <c r="K584" s="21"/>
      <c r="L584" s="21"/>
      <c r="M584" s="21"/>
      <c r="N584" s="21">
        <v>160</v>
      </c>
      <c r="O584" s="21"/>
      <c r="P584" s="21"/>
      <c r="Q584" s="21"/>
      <c r="R584" s="21"/>
      <c r="S584" s="21"/>
      <c r="T584" s="21"/>
      <c r="U584" s="21">
        <v>160</v>
      </c>
      <c r="V584" s="21"/>
      <c r="W584" s="21"/>
      <c r="X584" s="21"/>
      <c r="Y584" s="21"/>
      <c r="Z584" s="20"/>
      <c r="AA584" s="20"/>
      <c r="AB584" s="28" t="s">
        <v>1626</v>
      </c>
      <c r="AC584" s="21"/>
      <c r="AD584" s="20" t="s">
        <v>47</v>
      </c>
      <c r="AE584" s="20"/>
    </row>
    <row r="585" spans="1:31" s="1" customFormat="1" ht="32" customHeight="1">
      <c r="A585" s="24" t="s">
        <v>1627</v>
      </c>
      <c r="B585" s="28" t="s">
        <v>1628</v>
      </c>
      <c r="C585" s="28" t="s">
        <v>130</v>
      </c>
      <c r="D585" s="21">
        <v>2</v>
      </c>
      <c r="E585" s="20" t="s">
        <v>1601</v>
      </c>
      <c r="F585" s="21" t="s">
        <v>1602</v>
      </c>
      <c r="G585" s="20" t="s">
        <v>132</v>
      </c>
      <c r="H585" s="21">
        <f t="shared" si="34"/>
        <v>160</v>
      </c>
      <c r="I585" s="21">
        <f t="shared" si="33"/>
        <v>160</v>
      </c>
      <c r="J585" s="21"/>
      <c r="K585" s="21"/>
      <c r="L585" s="21"/>
      <c r="M585" s="21"/>
      <c r="N585" s="21">
        <v>160</v>
      </c>
      <c r="O585" s="21"/>
      <c r="P585" s="21"/>
      <c r="Q585" s="21"/>
      <c r="R585" s="21"/>
      <c r="S585" s="21"/>
      <c r="T585" s="21"/>
      <c r="U585" s="21">
        <v>160</v>
      </c>
      <c r="V585" s="21"/>
      <c r="W585" s="21"/>
      <c r="X585" s="21"/>
      <c r="Y585" s="21"/>
      <c r="Z585" s="20"/>
      <c r="AA585" s="20"/>
      <c r="AB585" s="28" t="s">
        <v>1628</v>
      </c>
      <c r="AC585" s="21"/>
      <c r="AD585" s="20" t="s">
        <v>47</v>
      </c>
      <c r="AE585" s="20"/>
    </row>
    <row r="586" spans="1:31" s="1" customFormat="1" ht="32" customHeight="1">
      <c r="A586" s="24" t="s">
        <v>1629</v>
      </c>
      <c r="B586" s="28" t="s">
        <v>1630</v>
      </c>
      <c r="C586" s="28" t="s">
        <v>130</v>
      </c>
      <c r="D586" s="21">
        <v>2</v>
      </c>
      <c r="E586" s="20" t="s">
        <v>1601</v>
      </c>
      <c r="F586" s="21" t="s">
        <v>1602</v>
      </c>
      <c r="G586" s="20" t="s">
        <v>132</v>
      </c>
      <c r="H586" s="21">
        <f t="shared" si="34"/>
        <v>160</v>
      </c>
      <c r="I586" s="21">
        <f t="shared" si="33"/>
        <v>160</v>
      </c>
      <c r="J586" s="21"/>
      <c r="K586" s="21"/>
      <c r="L586" s="21"/>
      <c r="M586" s="21"/>
      <c r="N586" s="21">
        <v>160</v>
      </c>
      <c r="O586" s="21"/>
      <c r="P586" s="21"/>
      <c r="Q586" s="21"/>
      <c r="R586" s="21"/>
      <c r="S586" s="21"/>
      <c r="T586" s="21"/>
      <c r="U586" s="21">
        <v>160</v>
      </c>
      <c r="V586" s="21"/>
      <c r="W586" s="21"/>
      <c r="X586" s="21"/>
      <c r="Y586" s="21"/>
      <c r="Z586" s="20"/>
      <c r="AA586" s="20"/>
      <c r="AB586" s="28" t="s">
        <v>1630</v>
      </c>
      <c r="AC586" s="21"/>
      <c r="AD586" s="20" t="s">
        <v>47</v>
      </c>
      <c r="AE586" s="20"/>
    </row>
    <row r="587" spans="1:31" s="1" customFormat="1" ht="32" customHeight="1">
      <c r="A587" s="24" t="s">
        <v>1631</v>
      </c>
      <c r="B587" s="28" t="s">
        <v>1632</v>
      </c>
      <c r="C587" s="28" t="s">
        <v>130</v>
      </c>
      <c r="D587" s="21">
        <v>2</v>
      </c>
      <c r="E587" s="20" t="s">
        <v>1601</v>
      </c>
      <c r="F587" s="21" t="s">
        <v>1602</v>
      </c>
      <c r="G587" s="20" t="s">
        <v>132</v>
      </c>
      <c r="H587" s="21">
        <f t="shared" si="34"/>
        <v>160</v>
      </c>
      <c r="I587" s="21">
        <f t="shared" si="33"/>
        <v>160</v>
      </c>
      <c r="J587" s="21"/>
      <c r="K587" s="21"/>
      <c r="L587" s="21"/>
      <c r="M587" s="21"/>
      <c r="N587" s="21">
        <v>160</v>
      </c>
      <c r="O587" s="21"/>
      <c r="P587" s="21"/>
      <c r="Q587" s="21"/>
      <c r="R587" s="21"/>
      <c r="S587" s="21"/>
      <c r="T587" s="21"/>
      <c r="U587" s="21">
        <v>160</v>
      </c>
      <c r="V587" s="21"/>
      <c r="W587" s="21"/>
      <c r="X587" s="21"/>
      <c r="Y587" s="21"/>
      <c r="Z587" s="20"/>
      <c r="AA587" s="20"/>
      <c r="AB587" s="28" t="s">
        <v>1632</v>
      </c>
      <c r="AC587" s="21"/>
      <c r="AD587" s="20" t="s">
        <v>47</v>
      </c>
      <c r="AE587" s="20"/>
    </row>
    <row r="588" spans="1:31" s="1" customFormat="1" ht="32" customHeight="1">
      <c r="A588" s="24" t="s">
        <v>1633</v>
      </c>
      <c r="B588" s="28" t="s">
        <v>1634</v>
      </c>
      <c r="C588" s="28" t="s">
        <v>130</v>
      </c>
      <c r="D588" s="21">
        <v>2</v>
      </c>
      <c r="E588" s="20" t="s">
        <v>1601</v>
      </c>
      <c r="F588" s="21" t="s">
        <v>1602</v>
      </c>
      <c r="G588" s="20" t="s">
        <v>132</v>
      </c>
      <c r="H588" s="21">
        <f t="shared" si="34"/>
        <v>160</v>
      </c>
      <c r="I588" s="21">
        <f t="shared" si="33"/>
        <v>160</v>
      </c>
      <c r="J588" s="21"/>
      <c r="K588" s="21"/>
      <c r="L588" s="21"/>
      <c r="M588" s="21"/>
      <c r="N588" s="21">
        <v>160</v>
      </c>
      <c r="O588" s="21"/>
      <c r="P588" s="21"/>
      <c r="Q588" s="21"/>
      <c r="R588" s="21"/>
      <c r="S588" s="21"/>
      <c r="T588" s="21"/>
      <c r="U588" s="21">
        <v>160</v>
      </c>
      <c r="V588" s="21"/>
      <c r="W588" s="21"/>
      <c r="X588" s="21"/>
      <c r="Y588" s="21"/>
      <c r="Z588" s="20"/>
      <c r="AA588" s="20"/>
      <c r="AB588" s="28" t="s">
        <v>1634</v>
      </c>
      <c r="AC588" s="21"/>
      <c r="AD588" s="20" t="s">
        <v>47</v>
      </c>
      <c r="AE588" s="20"/>
    </row>
    <row r="589" spans="1:31" s="1" customFormat="1" ht="32" customHeight="1">
      <c r="A589" s="24" t="s">
        <v>1635</v>
      </c>
      <c r="B589" s="28" t="s">
        <v>1636</v>
      </c>
      <c r="C589" s="28" t="s">
        <v>130</v>
      </c>
      <c r="D589" s="21">
        <v>3</v>
      </c>
      <c r="E589" s="20" t="s">
        <v>1601</v>
      </c>
      <c r="F589" s="21" t="s">
        <v>1602</v>
      </c>
      <c r="G589" s="20" t="s">
        <v>132</v>
      </c>
      <c r="H589" s="21">
        <f t="shared" si="34"/>
        <v>240</v>
      </c>
      <c r="I589" s="21">
        <f t="shared" si="33"/>
        <v>240</v>
      </c>
      <c r="J589" s="21"/>
      <c r="K589" s="21"/>
      <c r="L589" s="21"/>
      <c r="M589" s="21"/>
      <c r="N589" s="21">
        <v>240</v>
      </c>
      <c r="O589" s="21"/>
      <c r="P589" s="21"/>
      <c r="Q589" s="21"/>
      <c r="R589" s="21"/>
      <c r="S589" s="21"/>
      <c r="T589" s="21"/>
      <c r="U589" s="21">
        <v>240</v>
      </c>
      <c r="V589" s="21"/>
      <c r="W589" s="21"/>
      <c r="X589" s="21"/>
      <c r="Y589" s="21"/>
      <c r="Z589" s="20"/>
      <c r="AA589" s="20"/>
      <c r="AB589" s="28" t="s">
        <v>1636</v>
      </c>
      <c r="AC589" s="21"/>
      <c r="AD589" s="20" t="s">
        <v>47</v>
      </c>
      <c r="AE589" s="20"/>
    </row>
    <row r="590" spans="1:31" s="1" customFormat="1" ht="32" customHeight="1">
      <c r="A590" s="24" t="s">
        <v>1637</v>
      </c>
      <c r="B590" s="28" t="s">
        <v>1638</v>
      </c>
      <c r="C590" s="28" t="s">
        <v>130</v>
      </c>
      <c r="D590" s="21">
        <v>1</v>
      </c>
      <c r="E590" s="20" t="s">
        <v>1601</v>
      </c>
      <c r="F590" s="21" t="s">
        <v>1602</v>
      </c>
      <c r="G590" s="20" t="s">
        <v>132</v>
      </c>
      <c r="H590" s="21">
        <f t="shared" si="34"/>
        <v>80</v>
      </c>
      <c r="I590" s="21">
        <f t="shared" si="33"/>
        <v>80</v>
      </c>
      <c r="J590" s="21"/>
      <c r="K590" s="21"/>
      <c r="L590" s="21"/>
      <c r="M590" s="21"/>
      <c r="N590" s="21">
        <v>80</v>
      </c>
      <c r="O590" s="21"/>
      <c r="P590" s="21"/>
      <c r="Q590" s="21"/>
      <c r="R590" s="21"/>
      <c r="S590" s="21"/>
      <c r="T590" s="21"/>
      <c r="U590" s="21">
        <v>80</v>
      </c>
      <c r="V590" s="21"/>
      <c r="W590" s="21"/>
      <c r="X590" s="21"/>
      <c r="Y590" s="21"/>
      <c r="Z590" s="20"/>
      <c r="AA590" s="20"/>
      <c r="AB590" s="28" t="s">
        <v>1638</v>
      </c>
      <c r="AC590" s="21"/>
      <c r="AD590" s="20" t="s">
        <v>47</v>
      </c>
      <c r="AE590" s="20"/>
    </row>
    <row r="591" spans="1:31" s="1" customFormat="1" ht="32" customHeight="1">
      <c r="A591" s="24" t="s">
        <v>1639</v>
      </c>
      <c r="B591" s="28" t="s">
        <v>1640</v>
      </c>
      <c r="C591" s="28" t="s">
        <v>130</v>
      </c>
      <c r="D591" s="21">
        <v>1</v>
      </c>
      <c r="E591" s="20" t="s">
        <v>1601</v>
      </c>
      <c r="F591" s="21" t="s">
        <v>1602</v>
      </c>
      <c r="G591" s="20" t="s">
        <v>132</v>
      </c>
      <c r="H591" s="21">
        <f t="shared" si="34"/>
        <v>80</v>
      </c>
      <c r="I591" s="21">
        <f t="shared" si="33"/>
        <v>80</v>
      </c>
      <c r="J591" s="21"/>
      <c r="K591" s="21"/>
      <c r="L591" s="21"/>
      <c r="M591" s="21"/>
      <c r="N591" s="21">
        <v>80</v>
      </c>
      <c r="O591" s="21"/>
      <c r="P591" s="21"/>
      <c r="Q591" s="21"/>
      <c r="R591" s="21"/>
      <c r="S591" s="21"/>
      <c r="T591" s="21"/>
      <c r="U591" s="21">
        <v>80</v>
      </c>
      <c r="V591" s="21"/>
      <c r="W591" s="21"/>
      <c r="X591" s="21"/>
      <c r="Y591" s="21"/>
      <c r="Z591" s="20"/>
      <c r="AA591" s="20"/>
      <c r="AB591" s="28" t="s">
        <v>1640</v>
      </c>
      <c r="AC591" s="21"/>
      <c r="AD591" s="20" t="s">
        <v>47</v>
      </c>
      <c r="AE591" s="20"/>
    </row>
    <row r="592" spans="1:31" s="1" customFormat="1" ht="32" customHeight="1">
      <c r="A592" s="24" t="s">
        <v>1641</v>
      </c>
      <c r="B592" s="28" t="s">
        <v>1642</v>
      </c>
      <c r="C592" s="28" t="s">
        <v>130</v>
      </c>
      <c r="D592" s="21">
        <v>1</v>
      </c>
      <c r="E592" s="20" t="s">
        <v>1601</v>
      </c>
      <c r="F592" s="21" t="s">
        <v>1602</v>
      </c>
      <c r="G592" s="20" t="s">
        <v>132</v>
      </c>
      <c r="H592" s="21">
        <f t="shared" si="34"/>
        <v>80</v>
      </c>
      <c r="I592" s="21">
        <f t="shared" si="33"/>
        <v>80</v>
      </c>
      <c r="J592" s="21"/>
      <c r="K592" s="21"/>
      <c r="L592" s="21"/>
      <c r="M592" s="21"/>
      <c r="N592" s="21">
        <v>80</v>
      </c>
      <c r="O592" s="21"/>
      <c r="P592" s="21"/>
      <c r="Q592" s="21"/>
      <c r="R592" s="21"/>
      <c r="S592" s="21"/>
      <c r="T592" s="21"/>
      <c r="U592" s="21">
        <v>80</v>
      </c>
      <c r="V592" s="21"/>
      <c r="W592" s="21"/>
      <c r="X592" s="21"/>
      <c r="Y592" s="21"/>
      <c r="Z592" s="20"/>
      <c r="AA592" s="20"/>
      <c r="AB592" s="28" t="s">
        <v>1642</v>
      </c>
      <c r="AC592" s="21"/>
      <c r="AD592" s="20" t="s">
        <v>47</v>
      </c>
      <c r="AE592" s="20"/>
    </row>
    <row r="593" spans="1:31" s="1" customFormat="1" ht="32" customHeight="1">
      <c r="A593" s="24" t="s">
        <v>1643</v>
      </c>
      <c r="B593" s="28" t="s">
        <v>1644</v>
      </c>
      <c r="C593" s="28" t="s">
        <v>130</v>
      </c>
      <c r="D593" s="21">
        <v>1</v>
      </c>
      <c r="E593" s="20" t="s">
        <v>1601</v>
      </c>
      <c r="F593" s="21" t="s">
        <v>1602</v>
      </c>
      <c r="G593" s="20" t="s">
        <v>132</v>
      </c>
      <c r="H593" s="21">
        <f t="shared" si="34"/>
        <v>80</v>
      </c>
      <c r="I593" s="21">
        <f t="shared" si="33"/>
        <v>80</v>
      </c>
      <c r="J593" s="21"/>
      <c r="K593" s="21"/>
      <c r="L593" s="21"/>
      <c r="M593" s="21"/>
      <c r="N593" s="21">
        <v>80</v>
      </c>
      <c r="O593" s="21"/>
      <c r="P593" s="21"/>
      <c r="Q593" s="21"/>
      <c r="R593" s="21"/>
      <c r="S593" s="21"/>
      <c r="T593" s="21"/>
      <c r="U593" s="21">
        <v>80</v>
      </c>
      <c r="V593" s="21"/>
      <c r="W593" s="21"/>
      <c r="X593" s="21"/>
      <c r="Y593" s="21"/>
      <c r="Z593" s="20"/>
      <c r="AA593" s="20"/>
      <c r="AB593" s="28" t="s">
        <v>1644</v>
      </c>
      <c r="AC593" s="21"/>
      <c r="AD593" s="20" t="s">
        <v>47</v>
      </c>
      <c r="AE593" s="20"/>
    </row>
    <row r="618" ht="15">
      <c r="AG618" s="5" t="s">
        <v>1645</v>
      </c>
    </row>
  </sheetData>
  <mergeCells count="44">
    <mergeCell ref="A2:AE2"/>
    <mergeCell ref="X3:Y3"/>
    <mergeCell ref="I4:AE4"/>
    <mergeCell ref="I5:U5"/>
    <mergeCell ref="J6:M6"/>
    <mergeCell ref="N6:U6"/>
    <mergeCell ref="O7:S7"/>
    <mergeCell ref="A4:A8"/>
    <mergeCell ref="B4:B8"/>
    <mergeCell ref="C4:C8"/>
    <mergeCell ref="D4:D8"/>
    <mergeCell ref="D25:D26"/>
    <mergeCell ref="E4:E8"/>
    <mergeCell ref="F4:F8"/>
    <mergeCell ref="G4:G8"/>
    <mergeCell ref="H4:H8"/>
    <mergeCell ref="H25:H26"/>
    <mergeCell ref="H132:H133"/>
    <mergeCell ref="I6:I8"/>
    <mergeCell ref="I25:I26"/>
    <mergeCell ref="I132:I133"/>
    <mergeCell ref="J7:J8"/>
    <mergeCell ref="J25:J26"/>
    <mergeCell ref="J132:J133"/>
    <mergeCell ref="K7:K8"/>
    <mergeCell ref="K25:K26"/>
    <mergeCell ref="K132:K133"/>
    <mergeCell ref="L7:L8"/>
    <mergeCell ref="M7:M8"/>
    <mergeCell ref="N7:N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5:AD8"/>
    <mergeCell ref="AE5:AE8"/>
    <mergeCell ref="V5:AA6"/>
    <mergeCell ref="AB5:AC6"/>
  </mergeCells>
  <printOptions horizontalCentered="1"/>
  <pageMargins left="0.357638888888889" right="0.357638888888889" top="0.802777777777778" bottom="0.786805555555556" header="0.511805555555556" footer="0.511805555555556"/>
  <pageSetup horizontalDpi="600" verticalDpi="600" orientation="landscape" paperSize="8" scale="77"/>
  <headerFooter>
    <oddFooter>&amp;C第 &amp;P 页，共 &amp;N 页</oddFooter>
  </headerFooter>
  <ignoredErrors>
    <ignoredError sqref="H550 J550:K550 J474:K474 J389:K389 H389" formulaRange="1"/>
    <ignoredError sqref="V76:V83 I76:I78 I85 V85 V47:V70 I47:I70 I389:I476 I477:I550 I10:I45 I80:I83 I227 V10:V45 I74 V74 V90:V135 I90:I138 I140 I142:I146 I571:I5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阿雷</cp:lastModifiedBy>
  <dcterms:created xsi:type="dcterms:W3CDTF">2018-01-12T02:15:00Z</dcterms:created>
  <dcterms:modified xsi:type="dcterms:W3CDTF">2018-01-25T09:07:23Z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